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bookViews>
    <workbookView xWindow="0" yWindow="0" windowWidth="28800" windowHeight="12210" activeTab="0"/>
  </bookViews>
  <sheets>
    <sheet name="Drug Overdose Deaths" sheetId="3" r:id="rId1"/>
    <sheet name="Opioid-related OD Deaths" sheetId="4" r:id="rId2"/>
  </sheets>
  <definedNames/>
  <calcPr calcId="171027"/>
</workbook>
</file>

<file path=xl/sharedStrings.xml><?xml version="1.0" encoding="utf-8"?>
<sst xmlns="http://schemas.openxmlformats.org/spreadsheetml/2006/main" count="156" uniqueCount="64">
  <si>
    <t xml:space="preserve">  Female</t>
  </si>
  <si>
    <t xml:space="preserve">  Male</t>
  </si>
  <si>
    <t>All underlying causes of death*</t>
  </si>
  <si>
    <t xml:space="preserve">*Includes deaths with underlying causes of unintentional drug poisoning (X40–X44), suicide drug poisoning (X60–X64), homicide drug poisoning (X85), or drug poisoning of undetermined intent (Y10–Y14), as coded in the International Classification of Diseases, 10th Revision. </t>
  </si>
  <si>
    <t>Source: National Center on Health Statistics, CDC WONDER</t>
  </si>
  <si>
    <t>National Overdose Deaths from Select Prescription and Illicit Drugs</t>
  </si>
  <si>
    <t>Total Overdose Deaths</t>
  </si>
  <si>
    <t>Cocaine AND Other Synthetic Narcotics</t>
  </si>
  <si>
    <t>Cocaine AND Any Opioid</t>
  </si>
  <si>
    <t>Cocaine WITHOUT Any Opioid</t>
  </si>
  <si>
    <t>Cocaine WITHOUT Other Synthetic Narcotics</t>
  </si>
  <si>
    <t xml:space="preserve">Female </t>
  </si>
  <si>
    <t>Male</t>
  </si>
  <si>
    <t>Heroin WITHOUT Other Synthetic Narcotics</t>
  </si>
  <si>
    <r>
      <t>Any Opioid</t>
    </r>
    <r>
      <rPr>
        <b/>
        <vertAlign val="superscript"/>
        <sz val="10"/>
        <color theme="0"/>
        <rFont val="Calibri"/>
        <family val="2"/>
        <scheme val="minor"/>
      </rPr>
      <t>1</t>
    </r>
  </si>
  <si>
    <r>
      <t>Prescription Opioids</t>
    </r>
    <r>
      <rPr>
        <b/>
        <vertAlign val="superscript"/>
        <sz val="10"/>
        <color theme="0"/>
        <rFont val="Calibri"/>
        <family val="2"/>
        <scheme val="minor"/>
      </rPr>
      <t>2</t>
    </r>
  </si>
  <si>
    <t>Prescription Opioids AND Other Synthetic Narcotics</t>
  </si>
  <si>
    <r>
      <t>Prescription Opioids WITHOUT Other Synthetic Narcotics</t>
    </r>
    <r>
      <rPr>
        <b/>
        <vertAlign val="superscript"/>
        <sz val="10"/>
        <color rgb="FF002060"/>
        <rFont val="Calibri"/>
        <family val="2"/>
        <scheme val="minor"/>
      </rPr>
      <t xml:space="preserve"> </t>
    </r>
  </si>
  <si>
    <t>Heroin AND Other Synthetic Narcotics</t>
  </si>
  <si>
    <t>Psychostimulants With Abuse Potential AND Any Opioid</t>
  </si>
  <si>
    <t>Psychostimulants With Abuse Potential AND Other Synthetic Narcotics</t>
  </si>
  <si>
    <t>Psychostimulants With Abuse Potential WITHOUT Other Synthetic Narcotics</t>
  </si>
  <si>
    <t>Psychostimulants With Abuse Potential WITHOUT Any Opioid</t>
  </si>
  <si>
    <t>Benzodiazepines AND Any Opioid</t>
  </si>
  <si>
    <t>Benzodiazepines AND Other Synthetic Narcotics</t>
  </si>
  <si>
    <t>Benzodiazepines WITHOUT Any Opioid</t>
  </si>
  <si>
    <t>Benzodiazepines WITHOUT Other Synthetic Narcotics</t>
  </si>
  <si>
    <t>Antidepressants AND Any Opioid</t>
  </si>
  <si>
    <t>Antidepressants AND Other Synthetic Narcotics</t>
  </si>
  <si>
    <t>Antidepressants WITHOUT Any Opioid</t>
  </si>
  <si>
    <t>Antidepressants WITHOUT Other Synthetic Narcotics</t>
  </si>
  <si>
    <r>
      <rPr>
        <vertAlign val="superscript"/>
        <sz val="11"/>
        <color indexed="56"/>
        <rFont val="Calibri"/>
        <family val="2"/>
      </rPr>
      <t xml:space="preserve">1 </t>
    </r>
    <r>
      <rPr>
        <sz val="11"/>
        <color indexed="56"/>
        <rFont val="Calibri"/>
        <family val="2"/>
      </rPr>
      <t>Any Opioid ICD-10 codes (T40.0-T40.4, T40.6)</t>
    </r>
  </si>
  <si>
    <r>
      <rPr>
        <vertAlign val="superscript"/>
        <sz val="11"/>
        <color indexed="56"/>
        <rFont val="Calibri"/>
        <family val="2"/>
      </rPr>
      <t>2</t>
    </r>
    <r>
      <rPr>
        <sz val="11"/>
        <color indexed="56"/>
        <rFont val="Calibri"/>
        <family val="2"/>
      </rPr>
      <t xml:space="preserve"> Prescription Opioids  ICD-10 codes (T40.2-T40.3)</t>
    </r>
  </si>
  <si>
    <r>
      <t>Cocaine</t>
    </r>
    <r>
      <rPr>
        <b/>
        <vertAlign val="superscript"/>
        <sz val="10"/>
        <color theme="0"/>
        <rFont val="Calibri"/>
        <family val="2"/>
        <scheme val="minor"/>
      </rPr>
      <t>3</t>
    </r>
  </si>
  <si>
    <r>
      <t>Heroin</t>
    </r>
    <r>
      <rPr>
        <b/>
        <vertAlign val="superscript"/>
        <sz val="10"/>
        <color indexed="56"/>
        <rFont val="Calibri"/>
        <family val="2"/>
      </rPr>
      <t>4</t>
    </r>
  </si>
  <si>
    <r>
      <t>Other Synthetic Narcotics (fentanyl)</t>
    </r>
    <r>
      <rPr>
        <b/>
        <vertAlign val="superscript"/>
        <sz val="10"/>
        <color theme="0"/>
        <rFont val="Calibri"/>
        <family val="2"/>
        <scheme val="minor"/>
      </rPr>
      <t>5</t>
    </r>
  </si>
  <si>
    <r>
      <t>Psychostimulants With Abuse Potential (methamphetamine)</t>
    </r>
    <r>
      <rPr>
        <b/>
        <vertAlign val="superscript"/>
        <sz val="10"/>
        <color theme="0"/>
        <rFont val="Calibri"/>
        <family val="2"/>
        <scheme val="minor"/>
      </rPr>
      <t>6</t>
    </r>
  </si>
  <si>
    <r>
      <t>Benzodiazepines</t>
    </r>
    <r>
      <rPr>
        <b/>
        <vertAlign val="superscript"/>
        <sz val="10"/>
        <color theme="0"/>
        <rFont val="Calibri"/>
        <family val="2"/>
        <scheme val="minor"/>
      </rPr>
      <t>7</t>
    </r>
  </si>
  <si>
    <r>
      <rPr>
        <vertAlign val="superscript"/>
        <sz val="11"/>
        <color indexed="56"/>
        <rFont val="Calibri"/>
        <family val="2"/>
      </rPr>
      <t>3</t>
    </r>
    <r>
      <rPr>
        <sz val="11"/>
        <color indexed="56"/>
        <rFont val="Calibri"/>
        <family val="2"/>
      </rPr>
      <t>Cocaine ICD-10 codes (T40.5)</t>
    </r>
  </si>
  <si>
    <r>
      <rPr>
        <vertAlign val="superscript"/>
        <sz val="11"/>
        <color indexed="56"/>
        <rFont val="Calibri"/>
        <family val="2"/>
      </rPr>
      <t>4</t>
    </r>
    <r>
      <rPr>
        <sz val="11"/>
        <color indexed="56"/>
        <rFont val="Calibri"/>
        <family val="2"/>
      </rPr>
      <t>Heroin ICD-10 codes (T40.1)</t>
    </r>
  </si>
  <si>
    <r>
      <rPr>
        <vertAlign val="superscript"/>
        <sz val="11"/>
        <color indexed="56"/>
        <rFont val="Calibri"/>
        <family val="2"/>
      </rPr>
      <t>6</t>
    </r>
    <r>
      <rPr>
        <sz val="11"/>
        <color indexed="56"/>
        <rFont val="Calibri"/>
        <family val="2"/>
      </rPr>
      <t xml:space="preserve">Psychostimulants With Abuse Potential ICD-10 code (T43.6)  This category is dominated by methamphetamine related overdoses.  </t>
    </r>
  </si>
  <si>
    <r>
      <rPr>
        <vertAlign val="superscript"/>
        <sz val="11"/>
        <color rgb="FF002060"/>
        <rFont val="Calibri"/>
        <family val="2"/>
        <scheme val="minor"/>
      </rPr>
      <t>7</t>
    </r>
    <r>
      <rPr>
        <sz val="11"/>
        <color rgb="FF002060"/>
        <rFont val="Calibri"/>
        <family val="2"/>
        <scheme val="minor"/>
      </rPr>
      <t>Benzodiazepines  ICD-10 code(T42.4)</t>
    </r>
  </si>
  <si>
    <r>
      <rPr>
        <vertAlign val="superscript"/>
        <sz val="11"/>
        <color indexed="56"/>
        <rFont val="Calibri"/>
        <family val="2"/>
      </rPr>
      <t>5</t>
    </r>
    <r>
      <rPr>
        <sz val="11"/>
        <color indexed="56"/>
        <rFont val="Calibri"/>
        <family val="2"/>
      </rPr>
      <t xml:space="preserve">Other Synthetic Narcotics (other than methadone) ICD-10 code (T40.4)  This category is dominated by fentanyl related overdoses.  </t>
    </r>
  </si>
  <si>
    <r>
      <t>Antidepressants</t>
    </r>
    <r>
      <rPr>
        <b/>
        <vertAlign val="superscript"/>
        <sz val="10"/>
        <color theme="0"/>
        <rFont val="Calibri"/>
        <family val="2"/>
        <scheme val="minor"/>
      </rPr>
      <t>8</t>
    </r>
  </si>
  <si>
    <r>
      <rPr>
        <vertAlign val="superscript"/>
        <sz val="11"/>
        <color rgb="FF002060"/>
        <rFont val="Calibri"/>
        <family val="2"/>
        <scheme val="minor"/>
      </rPr>
      <t>8</t>
    </r>
    <r>
      <rPr>
        <sz val="11"/>
        <color rgb="FF002060"/>
        <rFont val="Calibri"/>
        <family val="2"/>
        <scheme val="minor"/>
      </rPr>
      <t>Antidepressants ICD-10 code(T43.0-T43.2)</t>
    </r>
  </si>
  <si>
    <r>
      <t>Heroin</t>
    </r>
    <r>
      <rPr>
        <b/>
        <vertAlign val="superscript"/>
        <sz val="10"/>
        <color theme="0"/>
        <rFont val="Calibri"/>
        <family val="2"/>
      </rPr>
      <t>4</t>
    </r>
  </si>
  <si>
    <t xml:space="preserve">  Non-Metropoliton Areas (Rural)</t>
  </si>
  <si>
    <t xml:space="preserve">  White (Non-Hispanic)</t>
  </si>
  <si>
    <t xml:space="preserve">  Black (Non-Hispanic)</t>
  </si>
  <si>
    <t xml:space="preserve">  Hispanic</t>
  </si>
  <si>
    <r>
      <t>Other Synthetic Narcotics</t>
    </r>
    <r>
      <rPr>
        <b/>
        <vertAlign val="superscript"/>
        <sz val="10"/>
        <color theme="0"/>
        <rFont val="Calibri"/>
        <family val="2"/>
        <scheme val="minor"/>
      </rPr>
      <t>3</t>
    </r>
  </si>
  <si>
    <t xml:space="preserve">  Large Metropoliton Areas</t>
  </si>
  <si>
    <t xml:space="preserve">  Medium-Small Metropolitan Areas</t>
  </si>
  <si>
    <r>
      <rPr>
        <vertAlign val="superscript"/>
        <sz val="11"/>
        <color indexed="56"/>
        <rFont val="Calibri"/>
        <family val="2"/>
      </rPr>
      <t xml:space="preserve">1 </t>
    </r>
    <r>
      <rPr>
        <sz val="11"/>
        <color indexed="56"/>
        <rFont val="Calibri"/>
        <family val="2"/>
      </rPr>
      <t>Any Opioid ICD-10 codes: T40.0-T40.4, T40.6</t>
    </r>
  </si>
  <si>
    <r>
      <rPr>
        <vertAlign val="superscript"/>
        <sz val="11"/>
        <color indexed="56"/>
        <rFont val="Calibri"/>
        <family val="2"/>
      </rPr>
      <t>4</t>
    </r>
    <r>
      <rPr>
        <sz val="11"/>
        <color indexed="56"/>
        <rFont val="Calibri"/>
        <family val="2"/>
      </rPr>
      <t>Heroin ICD-10 codes: T40.1</t>
    </r>
  </si>
  <si>
    <r>
      <rPr>
        <vertAlign val="superscript"/>
        <sz val="11"/>
        <color indexed="56"/>
        <rFont val="Calibri"/>
        <family val="2"/>
      </rPr>
      <t>2</t>
    </r>
    <r>
      <rPr>
        <sz val="11"/>
        <color indexed="56"/>
        <rFont val="Calibri"/>
        <family val="2"/>
      </rPr>
      <t xml:space="preserve"> Prescription Opioids  ICD-10 codes: T40.2-T40.3</t>
    </r>
  </si>
  <si>
    <r>
      <rPr>
        <vertAlign val="superscript"/>
        <sz val="11"/>
        <color rgb="FF002060"/>
        <rFont val="Calibri"/>
        <family val="2"/>
        <scheme val="minor"/>
      </rPr>
      <t>3</t>
    </r>
    <r>
      <rPr>
        <sz val="11"/>
        <color rgb="FF002060"/>
        <rFont val="Calibri"/>
        <family val="2"/>
        <scheme val="minor"/>
      </rPr>
      <t>Other Synthetic Opioids (mainly fentanyl) ICD-10 Code: T40.4</t>
    </r>
  </si>
  <si>
    <t>National Overdose Death Rates Related to Opioids</t>
  </si>
  <si>
    <t>Fold Change 1999 to 2016</t>
  </si>
  <si>
    <t>Percent Change from 1999 to 2016</t>
  </si>
  <si>
    <t>2015-2016 Fold Change</t>
  </si>
  <si>
    <t>2015-2016 Percent Increase</t>
  </si>
  <si>
    <t>Provisional^ 2017</t>
  </si>
  <si>
    <t>^Please see CDC methods for how predicted provisional counts were calculated:   https://www.cdc.gov/nchs/nvss/vsrr/drug-overdose-data.htm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</si>
</sst>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0%"/>
  </numFmts>
  <fonts count="37">
    <font>
      <sz val="11"/>
      <color theme="1"/>
      <name val="Calibri"/>
      <family val="2"/>
      <scheme val="minor"/>
    </font>
    <font>
      <sz val="10"/>
      <name val="Arial"/>
      <family val="2"/>
    </font>
    <font>
      <b/>
      <vertAlign val="superscript"/>
      <sz val="10"/>
      <color indexed="56"/>
      <name val="Calibri"/>
      <family val="2"/>
    </font>
    <font>
      <sz val="11"/>
      <color indexed="56"/>
      <name val="Calibri"/>
      <family val="2"/>
    </font>
    <font>
      <vertAlign val="superscript"/>
      <sz val="11"/>
      <color indexed="56"/>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theme="0"/>
      <name val="Calibri"/>
      <family val="2"/>
      <scheme val="minor"/>
    </font>
    <font>
      <sz val="18"/>
      <color rgb="FF002060"/>
      <name val="Calibri"/>
      <family val="2"/>
      <scheme val="minor"/>
    </font>
    <font>
      <sz val="14"/>
      <color rgb="FF002060"/>
      <name val="Calibri"/>
      <family val="2"/>
      <scheme val="minor"/>
    </font>
    <font>
      <sz val="12"/>
      <color rgb="FF002060"/>
      <name val="Calibri"/>
      <family val="2"/>
      <scheme val="minor"/>
    </font>
    <font>
      <b/>
      <sz val="11"/>
      <color rgb="FF002060"/>
      <name val="Calibri"/>
      <family val="2"/>
      <scheme val="minor"/>
    </font>
    <font>
      <sz val="10"/>
      <color theme="0" tint="-0.4999699890613556"/>
      <name val="Calibri"/>
      <family val="2"/>
      <scheme val="minor"/>
    </font>
    <font>
      <b/>
      <sz val="10"/>
      <color theme="0"/>
      <name val="Calibri"/>
      <family val="2"/>
      <scheme val="minor"/>
    </font>
    <font>
      <b/>
      <sz val="10"/>
      <color rgb="FF002060"/>
      <name val="Calibri"/>
      <family val="2"/>
      <scheme val="minor"/>
    </font>
    <font>
      <sz val="11"/>
      <color rgb="FF002060"/>
      <name val="Calibri"/>
      <family val="2"/>
      <scheme val="minor"/>
    </font>
    <font>
      <sz val="10"/>
      <color theme="1" tint="0.49998000264167786"/>
      <name val="Calibri"/>
      <family val="2"/>
      <scheme val="minor"/>
    </font>
    <font>
      <b/>
      <vertAlign val="superscript"/>
      <sz val="10"/>
      <color rgb="FF002060"/>
      <name val="Calibri"/>
      <family val="2"/>
      <scheme val="minor"/>
    </font>
    <font>
      <b/>
      <vertAlign val="superscript"/>
      <sz val="10"/>
      <color theme="0"/>
      <name val="Calibri"/>
      <family val="2"/>
      <scheme val="minor"/>
    </font>
    <font>
      <vertAlign val="superscript"/>
      <sz val="11"/>
      <color rgb="FF002060"/>
      <name val="Calibri"/>
      <family val="2"/>
      <scheme val="minor"/>
    </font>
    <font>
      <b/>
      <vertAlign val="superscript"/>
      <sz val="10"/>
      <color theme="0"/>
      <name val="Calibri"/>
      <family val="2"/>
    </font>
    <font>
      <b/>
      <sz val="10"/>
      <color theme="1"/>
      <name val="Calibri"/>
      <family val="2"/>
      <scheme val="minor"/>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8" tint="-0.24997000396251678"/>
        <bgColor indexed="64"/>
      </patternFill>
    </fill>
    <fill>
      <patternFill patternType="solid">
        <fgColor rgb="FFFFFFFF"/>
        <bgColor indexed="64"/>
      </patternFill>
    </fill>
    <fill>
      <patternFill patternType="solid">
        <fgColor theme="0"/>
        <bgColor indexed="64"/>
      </patternFill>
    </fill>
    <fill>
      <patternFill patternType="solid">
        <fgColor rgb="FF00206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tint="-0.04997999966144562"/>
      </left>
      <right style="thin">
        <color theme="0" tint="-0.04997999966144562"/>
      </right>
      <top style="thin">
        <color theme="0" tint="-0.04997999966144562"/>
      </top>
      <bottom style="thin">
        <color theme="0" tint="-0.04997999966144562"/>
      </bottom>
    </border>
    <border>
      <left style="thin">
        <color theme="0" tint="-0.04997999966144562"/>
      </left>
      <right style="thin">
        <color theme="0" tint="-0.04997999966144562"/>
      </right>
      <top style="thin">
        <color theme="0" tint="-0.04997999966144562"/>
      </top>
      <bottom/>
    </border>
    <border>
      <left style="thin">
        <color theme="0" tint="-0.04997999966144562"/>
      </left>
      <right/>
      <top style="thin">
        <color theme="0" tint="-0.04997999966144562"/>
      </top>
      <bottom style="thin">
        <color theme="0" tint="-0.04997999966144562"/>
      </bottom>
    </border>
    <border>
      <left/>
      <right style="thin">
        <color theme="0" tint="-0.04997999966144562"/>
      </right>
      <top/>
      <bottom/>
    </border>
    <border>
      <left/>
      <right style="thin">
        <color theme="0"/>
      </right>
      <top/>
      <bottom style="thin">
        <color theme="0" tint="-0.04997999966144562"/>
      </bottom>
    </border>
    <border>
      <left/>
      <right style="thin">
        <color theme="0"/>
      </right>
      <top style="thin">
        <color theme="0" tint="-0.04997999966144562"/>
      </top>
      <bottom/>
    </border>
    <border>
      <left style="thin">
        <color theme="0"/>
      </left>
      <right style="thin">
        <color theme="0"/>
      </right>
      <top style="thin">
        <color theme="0"/>
      </top>
      <bottom/>
    </border>
    <border>
      <left/>
      <right style="thin">
        <color theme="0"/>
      </right>
      <top style="thin">
        <color theme="0" tint="-0.149959996342659"/>
      </top>
      <bottom style="thin">
        <color theme="0" tint="-0.04997999966144562"/>
      </bottom>
    </border>
    <border>
      <left/>
      <right style="thin">
        <color theme="0"/>
      </right>
      <top style="thin">
        <color theme="0" tint="-0.04997999966144562"/>
      </top>
      <bottom style="thin">
        <color theme="0" tint="-0.04997999966144562"/>
      </bottom>
    </border>
    <border>
      <left style="thin">
        <color theme="0"/>
      </left>
      <right style="thin">
        <color theme="0"/>
      </right>
      <top style="thin">
        <color theme="0"/>
      </top>
      <bottom style="thin">
        <color theme="0"/>
      </bottom>
    </border>
    <border>
      <left/>
      <right style="thin">
        <color theme="0"/>
      </right>
      <top style="thin">
        <color theme="0" tint="-0.04997999966144562"/>
      </top>
      <bottom style="thin">
        <color theme="0" tint="-0.149959996342659"/>
      </bottom>
    </border>
    <border>
      <left style="thin">
        <color theme="0"/>
      </left>
      <right/>
      <top style="thin">
        <color theme="0"/>
      </top>
      <bottom style="thin">
        <color theme="0"/>
      </bottom>
    </border>
    <border>
      <left/>
      <right style="thin">
        <color theme="0"/>
      </right>
      <top/>
      <bottom/>
    </border>
    <border>
      <left/>
      <right style="thin">
        <color theme="0"/>
      </right>
      <top/>
      <bottom style="thin">
        <color theme="0" tint="-0.149959996342659"/>
      </bottom>
    </border>
    <border>
      <left/>
      <right/>
      <top style="thin">
        <color theme="0" tint="-0.149959996342659"/>
      </top>
      <bottom/>
    </border>
    <border>
      <left style="thin">
        <color theme="0"/>
      </left>
      <right style="thin">
        <color theme="0"/>
      </right>
      <top style="thin">
        <color theme="0" tint="-0.149959996342659"/>
      </top>
      <bottom/>
    </border>
    <border>
      <left style="thin">
        <color theme="0"/>
      </left>
      <right style="thin">
        <color theme="0"/>
      </right>
      <top/>
      <bottom/>
    </border>
    <border>
      <left/>
      <right/>
      <top/>
      <bottom style="thin">
        <color theme="0" tint="-0.149959996342659"/>
      </bottom>
    </border>
    <border>
      <left style="thin">
        <color theme="0"/>
      </left>
      <right style="thin">
        <color theme="0"/>
      </right>
      <top/>
      <bottom style="thin">
        <color theme="0" tint="-0.149959996342659"/>
      </bottom>
    </border>
    <border>
      <left style="thin">
        <color theme="0"/>
      </left>
      <right/>
      <top/>
      <bottom/>
    </border>
    <border>
      <left/>
      <right style="thin">
        <color theme="0" tint="-0.04997999966144562"/>
      </right>
      <top style="thin">
        <color theme="0" tint="-0.04997999966144562"/>
      </top>
      <bottom/>
    </border>
    <border>
      <left/>
      <right style="thin">
        <color theme="0" tint="-0.04997999966144562"/>
      </right>
      <top/>
      <bottom style="thin">
        <color theme="0" tint="-0.04997999966144562"/>
      </bottom>
    </border>
    <border>
      <left style="thin">
        <color theme="0"/>
      </left>
      <right style="thin">
        <color theme="0"/>
      </right>
      <top/>
      <bottom style="thin">
        <color theme="0"/>
      </bottom>
    </border>
    <border>
      <left style="thin">
        <color theme="0"/>
      </left>
      <right/>
      <top/>
      <bottom style="thin">
        <color theme="0"/>
      </bottom>
    </border>
    <border>
      <left style="thin">
        <color theme="0"/>
      </left>
      <right/>
      <top style="thin">
        <color theme="0"/>
      </top>
      <bottom/>
    </border>
    <border>
      <left style="thin">
        <color theme="0"/>
      </left>
      <right style="thin">
        <color theme="0"/>
      </right>
      <top style="thin">
        <color theme="0" tint="-0.149959996342659"/>
      </top>
      <bottom style="thin">
        <color theme="0"/>
      </bottom>
    </border>
    <border>
      <left style="thin">
        <color theme="0"/>
      </left>
      <right/>
      <top style="thin">
        <color theme="0" tint="-0.149959996342659"/>
      </top>
      <bottom style="thin">
        <color theme="0"/>
      </bottom>
    </border>
    <border>
      <left style="thin">
        <color theme="0"/>
      </left>
      <right/>
      <top style="thin">
        <color theme="0" tint="-0.149959996342659"/>
      </top>
      <bottom/>
    </border>
    <border>
      <left style="thin">
        <color theme="0"/>
      </left>
      <right/>
      <top/>
      <bottom style="thin">
        <color theme="0" tint="-0.149959996342659"/>
      </bottom>
    </border>
    <border>
      <left/>
      <right/>
      <top/>
      <bottom style="thin">
        <color theme="0" tint="-0.24993999302387238"/>
      </bottom>
    </border>
    <border>
      <left style="thin">
        <color theme="0"/>
      </left>
      <right style="thin">
        <color theme="0"/>
      </right>
      <top style="thin">
        <color theme="0"/>
      </top>
      <bottom style="thin">
        <color theme="0" tint="-0.149959996342659"/>
      </bottom>
    </border>
    <border>
      <left/>
      <right/>
      <top style="thin">
        <color theme="0"/>
      </top>
      <bottom style="thin">
        <color theme="0"/>
      </bottom>
    </border>
    <border>
      <left/>
      <right/>
      <top style="thin">
        <color theme="0"/>
      </top>
      <bottom/>
    </border>
    <border>
      <left/>
      <right/>
      <top style="thin">
        <color theme="0" tint="-0.04997999966144562"/>
      </top>
      <bottom style="thin">
        <color theme="0" tint="-0.149959996342659"/>
      </bottom>
    </border>
    <border>
      <left style="thin">
        <color theme="0"/>
      </left>
      <right/>
      <top style="thin">
        <color theme="0"/>
      </top>
      <bottom style="thin">
        <color theme="0" tint="-0.149959996342659"/>
      </bottom>
    </border>
    <border>
      <left style="thin">
        <color theme="0"/>
      </left>
      <right style="thin">
        <color theme="0"/>
      </right>
      <top style="thin">
        <color theme="0"/>
      </top>
      <bottom style="thin">
        <color theme="0" tint="-0.24993999302387238"/>
      </bottom>
    </border>
    <border>
      <left style="thin">
        <color theme="0" tint="-0.149959996342659"/>
      </left>
      <right style="thin">
        <color theme="0"/>
      </right>
      <top style="thin">
        <color theme="0"/>
      </top>
      <bottom style="thin">
        <color theme="0"/>
      </bottom>
    </border>
    <border>
      <left style="thin">
        <color theme="0" tint="-0.149959996342659"/>
      </left>
      <right style="thin">
        <color theme="0"/>
      </right>
      <top style="thin">
        <color theme="0"/>
      </top>
      <bottom/>
    </border>
    <border>
      <left style="thin">
        <color theme="0" tint="-0.149959996342659"/>
      </left>
      <right style="thin">
        <color theme="0"/>
      </right>
      <top style="thin">
        <color theme="0" tint="-0.149959996342659"/>
      </top>
      <bottom style="thin">
        <color theme="0"/>
      </bottom>
    </border>
    <border>
      <left style="thin">
        <color theme="0" tint="-0.149959996342659"/>
      </left>
      <right style="thin">
        <color theme="0"/>
      </right>
      <top style="thin">
        <color theme="0"/>
      </top>
      <bottom style="thin">
        <color theme="0" tint="-0.149959996342659"/>
      </bottom>
    </border>
    <border>
      <left style="thin">
        <color theme="0" tint="-0.149959996342659"/>
      </left>
      <right style="thin">
        <color theme="0"/>
      </right>
      <top/>
      <bottom style="thin">
        <color theme="0"/>
      </bottom>
    </border>
    <border>
      <left style="thin">
        <color theme="0" tint="-0.149959996342659"/>
      </left>
      <right style="thin">
        <color theme="0"/>
      </right>
      <top style="thin">
        <color theme="0"/>
      </top>
      <bottom style="thin">
        <color theme="0" tint="-0.24993999302387238"/>
      </bottom>
    </border>
    <border>
      <left style="thin">
        <color theme="0"/>
      </left>
      <right/>
      <top style="thin">
        <color theme="0"/>
      </top>
      <bottom style="thin">
        <color theme="0" tint="-0.24993999302387238"/>
      </bottom>
    </border>
    <border>
      <left/>
      <right/>
      <top/>
      <bottom style="thin">
        <color theme="0" tint="-0.04997999966144562"/>
      </bottom>
    </border>
    <border>
      <left/>
      <right/>
      <top style="thin">
        <color theme="8" tint="-0.24993999302387238"/>
      </top>
      <bottom style="thin">
        <color theme="8" tint="-0.24993999302387238"/>
      </bottom>
    </border>
    <border>
      <left style="thin">
        <color theme="0" tint="-0.04997999966144562"/>
      </left>
      <right/>
      <top style="thin">
        <color theme="8" tint="-0.24993999302387238"/>
      </top>
      <bottom style="thin">
        <color theme="8" tint="-0.24993999302387238"/>
      </bottom>
    </border>
    <border>
      <left style="thin">
        <color theme="0" tint="-0.149959996342659"/>
      </left>
      <right style="thin">
        <color theme="0"/>
      </right>
      <top/>
      <bottom/>
    </border>
    <border>
      <left style="thin">
        <color theme="0"/>
      </left>
      <right/>
      <top style="thin">
        <color theme="8" tint="-0.24993999302387238"/>
      </top>
      <bottom/>
    </border>
    <border>
      <left style="thin">
        <color theme="0"/>
      </left>
      <right/>
      <top/>
      <bottom style="thin">
        <color theme="8" tint="-0.24993999302387238"/>
      </bottom>
    </border>
    <border>
      <left style="thin">
        <color theme="0" tint="-0.149959996342659"/>
      </left>
      <right style="thin">
        <color theme="0"/>
      </right>
      <top style="thin">
        <color theme="8" tint="-0.24993999302387238"/>
      </top>
      <bottom/>
    </border>
    <border>
      <left style="thin">
        <color theme="0" tint="-0.149959996342659"/>
      </left>
      <right style="thin">
        <color theme="0"/>
      </right>
      <top/>
      <bottom style="thin">
        <color theme="8" tint="-0.24993999302387238"/>
      </bottom>
    </border>
    <border>
      <left style="thin">
        <color theme="0" tint="-0.04997999966144562"/>
      </left>
      <right/>
      <top/>
      <bottom/>
    </border>
    <border>
      <left/>
      <right/>
      <top style="thin">
        <color theme="0" tint="-0.04997999966144562"/>
      </top>
      <bottom/>
    </border>
    <border>
      <left/>
      <right style="thin">
        <color theme="0"/>
      </right>
      <top/>
      <bottom style="thin">
        <color theme="0"/>
      </bottom>
    </border>
    <border>
      <left/>
      <right style="thin">
        <color theme="0"/>
      </right>
      <top style="thin">
        <color theme="0"/>
      </top>
      <bottom/>
    </border>
    <border>
      <left/>
      <right/>
      <top/>
      <bottom style="thin">
        <color theme="0"/>
      </bottom>
    </border>
    <border>
      <left style="thin">
        <color theme="0"/>
      </left>
      <right style="thin">
        <color theme="0"/>
      </right>
      <top style="thin">
        <color theme="0" tint="-0.14993000030517578"/>
      </top>
      <bottom style="thin">
        <color theme="0"/>
      </bottom>
    </border>
    <border>
      <left style="thin">
        <color theme="0"/>
      </left>
      <right style="thin">
        <color theme="0"/>
      </right>
      <top style="thin">
        <color theme="0"/>
      </top>
      <bottom style="thin">
        <color theme="0" tint="-0.14993000030517578"/>
      </bottom>
    </border>
    <border>
      <left/>
      <right/>
      <top style="thin">
        <color theme="0"/>
      </top>
      <bottom style="thin">
        <color theme="0" tint="-0.149959996342659"/>
      </bottom>
    </border>
    <border>
      <left style="thin">
        <color theme="0" tint="-0.04997999966144562"/>
      </left>
      <right/>
      <top style="thin">
        <color theme="0" tint="-0.149959996342659"/>
      </top>
      <bottom style="thin">
        <color theme="0" tint="-0.0499799996614456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1" applyNumberFormat="0" applyAlignment="0" applyProtection="0"/>
    <xf numFmtId="0" fontId="8" fillId="28" borderId="2"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30" borderId="1" applyNumberFormat="0" applyAlignment="0" applyProtection="0"/>
    <xf numFmtId="0" fontId="15" fillId="0" borderId="6" applyNumberFormat="0" applyFill="0" applyAlignment="0" applyProtection="0"/>
    <xf numFmtId="0" fontId="16" fillId="31" borderId="0" applyNumberFormat="0" applyBorder="0" applyAlignment="0" applyProtection="0"/>
    <xf numFmtId="0" fontId="0" fillId="32" borderId="7" applyNumberFormat="0" applyFont="0" applyAlignment="0" applyProtection="0"/>
    <xf numFmtId="0" fontId="17" fillId="2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23">
    <xf numFmtId="0" fontId="0" fillId="0" borderId="0" xfId="0"/>
    <xf numFmtId="0" fontId="21" fillId="33" borderId="0" xfId="0" applyFont="1" applyFill="1" applyBorder="1"/>
    <xf numFmtId="0" fontId="21" fillId="33" borderId="0" xfId="0" applyFont="1" applyFill="1"/>
    <xf numFmtId="0" fontId="21" fillId="0" borderId="0" xfId="0" applyFont="1"/>
    <xf numFmtId="0" fontId="22" fillId="33" borderId="0" xfId="0" applyFont="1" applyFill="1"/>
    <xf numFmtId="0" fontId="21" fillId="33" borderId="10" xfId="0" applyFont="1" applyFill="1" applyBorder="1"/>
    <xf numFmtId="0" fontId="21" fillId="33" borderId="11" xfId="0" applyFont="1" applyFill="1" applyBorder="1"/>
    <xf numFmtId="0" fontId="21" fillId="33" borderId="12" xfId="0" applyFont="1" applyFill="1" applyBorder="1"/>
    <xf numFmtId="0" fontId="21" fillId="33" borderId="13" xfId="0" applyFont="1" applyFill="1" applyBorder="1"/>
    <xf numFmtId="0" fontId="21" fillId="33" borderId="0" xfId="0" applyFont="1" applyFill="1" applyBorder="1" applyAlignment="1">
      <alignment/>
    </xf>
    <xf numFmtId="0" fontId="21" fillId="33" borderId="10" xfId="0" applyFont="1" applyFill="1" applyBorder="1" applyAlignment="1">
      <alignment vertical="center"/>
    </xf>
    <xf numFmtId="0" fontId="21" fillId="0" borderId="0" xfId="0" applyFont="1" applyAlignment="1">
      <alignment vertical="center"/>
    </xf>
    <xf numFmtId="0" fontId="23" fillId="33" borderId="0" xfId="0" applyFont="1" applyFill="1" applyAlignment="1">
      <alignment horizontal="left"/>
    </xf>
    <xf numFmtId="0" fontId="24" fillId="33" borderId="0" xfId="0" applyFont="1" applyFill="1"/>
    <xf numFmtId="0" fontId="25" fillId="33" borderId="0" xfId="0" applyFont="1" applyFill="1"/>
    <xf numFmtId="0" fontId="26" fillId="33" borderId="0" xfId="0" applyFont="1" applyFill="1" applyBorder="1" applyAlignment="1">
      <alignment horizontal="center"/>
    </xf>
    <xf numFmtId="0" fontId="8" fillId="34" borderId="0" xfId="0" applyFont="1" applyFill="1" applyBorder="1"/>
    <xf numFmtId="0" fontId="27" fillId="33" borderId="14" xfId="0" applyFont="1" applyFill="1" applyBorder="1"/>
    <xf numFmtId="0" fontId="27" fillId="33" borderId="15" xfId="0" applyFont="1" applyFill="1" applyBorder="1"/>
    <xf numFmtId="0" fontId="28" fillId="34" borderId="0" xfId="0" applyFont="1" applyFill="1" applyBorder="1"/>
    <xf numFmtId="3" fontId="28" fillId="34" borderId="0" xfId="0" applyNumberFormat="1" applyFont="1" applyFill="1" applyBorder="1" applyAlignment="1">
      <alignment vertical="center"/>
    </xf>
    <xf numFmtId="3" fontId="27" fillId="0" borderId="16" xfId="0" applyNumberFormat="1" applyFont="1" applyFill="1" applyBorder="1" applyAlignment="1">
      <alignment horizontal="right" vertical="center" wrapText="1"/>
    </xf>
    <xf numFmtId="0" fontId="29" fillId="33" borderId="17" xfId="0" applyFont="1" applyFill="1" applyBorder="1"/>
    <xf numFmtId="0" fontId="27" fillId="33" borderId="18" xfId="0" applyFont="1" applyFill="1" applyBorder="1"/>
    <xf numFmtId="3" fontId="27" fillId="0" borderId="19" xfId="0" applyNumberFormat="1" applyFont="1" applyFill="1" applyBorder="1" applyAlignment="1">
      <alignment horizontal="right" vertical="center" wrapText="1"/>
    </xf>
    <xf numFmtId="0" fontId="27" fillId="33" borderId="20" xfId="0" applyFont="1" applyFill="1" applyBorder="1"/>
    <xf numFmtId="0" fontId="29" fillId="33" borderId="14" xfId="0" applyFont="1" applyFill="1" applyBorder="1"/>
    <xf numFmtId="3" fontId="27" fillId="0" borderId="21" xfId="0" applyNumberFormat="1" applyFont="1" applyFill="1" applyBorder="1" applyAlignment="1">
      <alignment horizontal="right" vertical="center" wrapText="1"/>
    </xf>
    <xf numFmtId="0" fontId="27" fillId="33" borderId="22" xfId="0" applyFont="1" applyFill="1" applyBorder="1"/>
    <xf numFmtId="0" fontId="27" fillId="33" borderId="23" xfId="0" applyFont="1" applyFill="1" applyBorder="1"/>
    <xf numFmtId="0" fontId="29" fillId="33" borderId="24" xfId="0" applyFont="1" applyFill="1" applyBorder="1"/>
    <xf numFmtId="3" fontId="29" fillId="0" borderId="25" xfId="18" applyNumberFormat="1" applyFont="1" applyBorder="1" applyAlignment="1">
      <alignment horizontal="right" vertical="center"/>
    </xf>
    <xf numFmtId="0" fontId="27" fillId="33" borderId="0" xfId="0" applyFont="1" applyFill="1" applyBorder="1"/>
    <xf numFmtId="3" fontId="27" fillId="35" borderId="26" xfId="0" applyNumberFormat="1" applyFont="1" applyFill="1" applyBorder="1" applyAlignment="1">
      <alignment horizontal="right" vertical="center" wrapText="1"/>
    </xf>
    <xf numFmtId="0" fontId="27" fillId="33" borderId="27" xfId="0" applyFont="1" applyFill="1" applyBorder="1"/>
    <xf numFmtId="3" fontId="27" fillId="35" borderId="28" xfId="0" applyNumberFormat="1" applyFont="1" applyFill="1" applyBorder="1" applyAlignment="1">
      <alignment horizontal="right" vertical="center" wrapText="1"/>
    </xf>
    <xf numFmtId="3" fontId="27" fillId="0" borderId="26" xfId="0" applyNumberFormat="1" applyFont="1" applyFill="1" applyBorder="1" applyAlignment="1">
      <alignment horizontal="right" vertical="center" wrapText="1"/>
    </xf>
    <xf numFmtId="3" fontId="27" fillId="0" borderId="29" xfId="0" applyNumberFormat="1" applyFont="1" applyFill="1" applyBorder="1" applyAlignment="1">
      <alignment horizontal="right" vertical="center" wrapText="1"/>
    </xf>
    <xf numFmtId="3" fontId="22" fillId="34" borderId="0" xfId="0" applyNumberFormat="1" applyFont="1" applyFill="1" applyBorder="1" applyAlignment="1">
      <alignment horizontal="right" vertical="center" wrapText="1"/>
    </xf>
    <xf numFmtId="3" fontId="27" fillId="35" borderId="0" xfId="0" applyNumberFormat="1" applyFont="1" applyFill="1" applyBorder="1" applyAlignment="1">
      <alignment horizontal="right" vertical="center" wrapText="1"/>
    </xf>
    <xf numFmtId="0" fontId="29" fillId="33" borderId="17" xfId="0" applyFont="1" applyFill="1" applyBorder="1" applyAlignment="1">
      <alignment vertical="center" wrapText="1"/>
    </xf>
    <xf numFmtId="0" fontId="27" fillId="33" borderId="0" xfId="0" applyFont="1" applyFill="1" applyBorder="1" applyAlignment="1">
      <alignment vertical="center"/>
    </xf>
    <xf numFmtId="0" fontId="27" fillId="33" borderId="27" xfId="0" applyFont="1" applyFill="1" applyBorder="1" applyAlignment="1">
      <alignment vertical="center"/>
    </xf>
    <xf numFmtId="0" fontId="30" fillId="33" borderId="30" xfId="0" applyFont="1" applyFill="1" applyBorder="1" applyAlignment="1">
      <alignment horizontal="left" wrapText="1"/>
    </xf>
    <xf numFmtId="0" fontId="30" fillId="33" borderId="31" xfId="0" applyFont="1" applyFill="1" applyBorder="1" applyAlignment="1">
      <alignment horizontal="left" wrapText="1"/>
    </xf>
    <xf numFmtId="0" fontId="30" fillId="33" borderId="0" xfId="0" applyFont="1" applyFill="1" applyBorder="1" applyAlignment="1">
      <alignment horizontal="left"/>
    </xf>
    <xf numFmtId="0" fontId="30" fillId="33" borderId="0" xfId="0" applyFont="1" applyFill="1" applyBorder="1" applyAlignment="1">
      <alignment horizontal="left" wrapText="1"/>
    </xf>
    <xf numFmtId="0" fontId="30" fillId="33" borderId="13" xfId="0" applyFont="1" applyFill="1" applyBorder="1" applyAlignment="1">
      <alignment horizontal="left" wrapText="1"/>
    </xf>
    <xf numFmtId="0" fontId="30" fillId="33" borderId="30" xfId="0" applyFont="1" applyFill="1" applyBorder="1"/>
    <xf numFmtId="0" fontId="30" fillId="33" borderId="0" xfId="0" applyFont="1" applyFill="1"/>
    <xf numFmtId="3" fontId="28" fillId="34" borderId="0" xfId="0" applyNumberFormat="1" applyFont="1" applyFill="1" applyBorder="1" applyAlignment="1">
      <alignment vertical="center" wrapText="1"/>
    </xf>
    <xf numFmtId="3" fontId="31" fillId="36" borderId="0" xfId="0" applyNumberFormat="1" applyFont="1" applyFill="1" applyBorder="1" applyAlignment="1">
      <alignment vertical="center" wrapText="1"/>
    </xf>
    <xf numFmtId="3" fontId="28" fillId="34" borderId="0" xfId="18" applyNumberFormat="1" applyFont="1" applyFill="1" applyBorder="1" applyAlignment="1">
      <alignment vertical="center"/>
    </xf>
    <xf numFmtId="3" fontId="28" fillId="34" borderId="0" xfId="0" applyNumberFormat="1" applyFont="1" applyFill="1" applyBorder="1" applyAlignment="1">
      <alignment/>
    </xf>
    <xf numFmtId="3" fontId="27" fillId="0" borderId="32" xfId="0" applyNumberFormat="1" applyFont="1" applyFill="1" applyBorder="1" applyAlignment="1">
      <alignment vertical="center" wrapText="1"/>
    </xf>
    <xf numFmtId="3" fontId="27" fillId="0" borderId="33" xfId="0" applyNumberFormat="1" applyFont="1" applyFill="1" applyBorder="1" applyAlignment="1">
      <alignment vertical="center" wrapText="1"/>
    </xf>
    <xf numFmtId="3" fontId="27" fillId="0" borderId="16" xfId="0" applyNumberFormat="1" applyFont="1" applyFill="1" applyBorder="1" applyAlignment="1">
      <alignment vertical="center" wrapText="1"/>
    </xf>
    <xf numFmtId="3" fontId="27" fillId="0" borderId="34" xfId="0" applyNumberFormat="1" applyFont="1" applyFill="1" applyBorder="1" applyAlignment="1">
      <alignment vertical="center" wrapText="1"/>
    </xf>
    <xf numFmtId="3" fontId="29" fillId="0" borderId="35" xfId="18" applyNumberFormat="1" applyFont="1" applyFill="1" applyBorder="1" applyAlignment="1">
      <alignment vertical="center"/>
    </xf>
    <xf numFmtId="3" fontId="27" fillId="0" borderId="19" xfId="0" applyNumberFormat="1" applyFont="1" applyFill="1" applyBorder="1" applyAlignment="1">
      <alignment vertical="center" wrapText="1"/>
    </xf>
    <xf numFmtId="3" fontId="29" fillId="0" borderId="32" xfId="0" applyNumberFormat="1" applyFont="1" applyFill="1" applyBorder="1" applyAlignment="1">
      <alignment vertical="center" wrapText="1"/>
    </xf>
    <xf numFmtId="3" fontId="27" fillId="0" borderId="21" xfId="0" applyNumberFormat="1" applyFont="1" applyFill="1" applyBorder="1" applyAlignment="1">
      <alignment vertical="center" wrapText="1"/>
    </xf>
    <xf numFmtId="3" fontId="29" fillId="0" borderId="32" xfId="18" applyNumberFormat="1" applyFont="1" applyBorder="1" applyAlignment="1">
      <alignment vertical="center"/>
    </xf>
    <xf numFmtId="3" fontId="27" fillId="35" borderId="19" xfId="0" applyNumberFormat="1" applyFont="1" applyFill="1" applyBorder="1" applyAlignment="1">
      <alignment vertical="center" wrapText="1"/>
    </xf>
    <xf numFmtId="3" fontId="27" fillId="35" borderId="16" xfId="0" applyNumberFormat="1" applyFont="1" applyFill="1" applyBorder="1" applyAlignment="1">
      <alignment vertical="center" wrapText="1"/>
    </xf>
    <xf numFmtId="3" fontId="29" fillId="0" borderId="25" xfId="18" applyNumberFormat="1" applyFont="1" applyBorder="1" applyAlignment="1">
      <alignment vertical="center"/>
    </xf>
    <xf numFmtId="3" fontId="27" fillId="35" borderId="26" xfId="0" applyNumberFormat="1" applyFont="1" applyFill="1" applyBorder="1" applyAlignment="1">
      <alignment vertical="center" wrapText="1"/>
    </xf>
    <xf numFmtId="3" fontId="27" fillId="35" borderId="28" xfId="0" applyNumberFormat="1" applyFont="1" applyFill="1" applyBorder="1" applyAlignment="1">
      <alignment vertical="center" wrapText="1"/>
    </xf>
    <xf numFmtId="0" fontId="28" fillId="37" borderId="0" xfId="0" applyFont="1" applyFill="1" applyBorder="1" applyAlignment="1">
      <alignment horizontal="right" vertical="center" wrapText="1"/>
    </xf>
    <xf numFmtId="0" fontId="3" fillId="33" borderId="0" xfId="0" applyFont="1" applyFill="1"/>
    <xf numFmtId="0" fontId="21" fillId="33" borderId="0" xfId="0" applyFont="1" applyFill="1" applyAlignment="1">
      <alignment vertical="center"/>
    </xf>
    <xf numFmtId="3" fontId="27" fillId="0" borderId="34" xfId="0" applyNumberFormat="1" applyFont="1" applyFill="1" applyBorder="1" applyAlignment="1">
      <alignment horizontal="right" vertical="center" wrapText="1"/>
    </xf>
    <xf numFmtId="3" fontId="29" fillId="0" borderId="36" xfId="18" applyNumberFormat="1" applyFont="1" applyFill="1" applyBorder="1" applyAlignment="1">
      <alignment vertical="center"/>
    </xf>
    <xf numFmtId="3" fontId="29" fillId="0" borderId="33" xfId="0" applyNumberFormat="1" applyFont="1" applyFill="1" applyBorder="1" applyAlignment="1">
      <alignment vertical="center" wrapText="1"/>
    </xf>
    <xf numFmtId="3" fontId="29" fillId="0" borderId="33" xfId="18" applyNumberFormat="1" applyFont="1" applyBorder="1" applyAlignment="1">
      <alignment vertical="center"/>
    </xf>
    <xf numFmtId="3" fontId="29" fillId="0" borderId="37" xfId="18" applyNumberFormat="1" applyFont="1" applyBorder="1" applyAlignment="1">
      <alignment vertical="center"/>
    </xf>
    <xf numFmtId="3" fontId="27" fillId="35" borderId="29" xfId="0" applyNumberFormat="1" applyFont="1" applyFill="1" applyBorder="1" applyAlignment="1">
      <alignment vertical="center" wrapText="1"/>
    </xf>
    <xf numFmtId="3" fontId="27" fillId="35" borderId="38" xfId="0" applyNumberFormat="1" applyFont="1" applyFill="1" applyBorder="1" applyAlignment="1">
      <alignment vertical="center" wrapText="1"/>
    </xf>
    <xf numFmtId="3" fontId="29" fillId="0" borderId="37" xfId="18" applyNumberFormat="1" applyFont="1" applyBorder="1" applyAlignment="1">
      <alignment horizontal="right" vertical="center"/>
    </xf>
    <xf numFmtId="3" fontId="27" fillId="35" borderId="29" xfId="0" applyNumberFormat="1" applyFont="1" applyFill="1" applyBorder="1" applyAlignment="1">
      <alignment horizontal="right" vertical="center" wrapText="1"/>
    </xf>
    <xf numFmtId="3" fontId="27" fillId="35" borderId="38" xfId="0" applyNumberFormat="1" applyFont="1" applyFill="1" applyBorder="1" applyAlignment="1">
      <alignment horizontal="right" vertical="center" wrapText="1"/>
    </xf>
    <xf numFmtId="164" fontId="28" fillId="34" borderId="0" xfId="0" applyNumberFormat="1" applyFont="1" applyFill="1" applyBorder="1" applyAlignment="1">
      <alignment vertical="center"/>
    </xf>
    <xf numFmtId="9" fontId="28" fillId="34" borderId="0" xfId="0" applyNumberFormat="1" applyFont="1" applyFill="1" applyBorder="1" applyAlignment="1">
      <alignment vertical="center"/>
    </xf>
    <xf numFmtId="164" fontId="27" fillId="0" borderId="0" xfId="0" applyNumberFormat="1" applyFont="1" applyBorder="1" applyAlignment="1">
      <alignment vertical="center"/>
    </xf>
    <xf numFmtId="9" fontId="27" fillId="0" borderId="0" xfId="0" applyNumberFormat="1" applyFont="1" applyBorder="1" applyAlignment="1">
      <alignment vertical="center"/>
    </xf>
    <xf numFmtId="0" fontId="21" fillId="33" borderId="0" xfId="0" applyFont="1" applyFill="1" applyBorder="1" applyAlignment="1">
      <alignment vertical="center"/>
    </xf>
    <xf numFmtId="0" fontId="21" fillId="0" borderId="0" xfId="0" applyFont="1" applyBorder="1" applyAlignment="1">
      <alignment vertical="center"/>
    </xf>
    <xf numFmtId="9" fontId="27" fillId="0" borderId="19" xfId="0" applyNumberFormat="1" applyFont="1" applyBorder="1" applyAlignment="1">
      <alignment vertical="center"/>
    </xf>
    <xf numFmtId="0" fontId="0" fillId="33" borderId="0" xfId="0" applyFill="1"/>
    <xf numFmtId="164" fontId="27" fillId="0" borderId="16" xfId="0" applyNumberFormat="1" applyFont="1" applyFill="1" applyBorder="1" applyAlignment="1">
      <alignment horizontal="right" vertical="center" wrapText="1"/>
    </xf>
    <xf numFmtId="164" fontId="27" fillId="0" borderId="34" xfId="0" applyNumberFormat="1" applyFont="1" applyFill="1" applyBorder="1" applyAlignment="1">
      <alignment horizontal="right" vertical="center" wrapText="1"/>
    </xf>
    <xf numFmtId="164" fontId="27" fillId="35" borderId="19" xfId="0" applyNumberFormat="1" applyFont="1" applyFill="1" applyBorder="1" applyAlignment="1">
      <alignment horizontal="right" vertical="center" wrapText="1"/>
    </xf>
    <xf numFmtId="165" fontId="27" fillId="35" borderId="19" xfId="0" applyNumberFormat="1" applyFont="1" applyFill="1" applyBorder="1" applyAlignment="1">
      <alignment horizontal="right" vertical="center" wrapText="1"/>
    </xf>
    <xf numFmtId="165" fontId="27" fillId="0" borderId="19" xfId="0" applyNumberFormat="1" applyFont="1" applyFill="1" applyBorder="1" applyAlignment="1">
      <alignment horizontal="right" vertical="center" wrapText="1"/>
    </xf>
    <xf numFmtId="164" fontId="27" fillId="35" borderId="16" xfId="0" applyNumberFormat="1" applyFont="1" applyFill="1" applyBorder="1" applyAlignment="1">
      <alignment horizontal="right" vertical="center" wrapText="1"/>
    </xf>
    <xf numFmtId="9" fontId="27" fillId="0" borderId="16" xfId="0" applyNumberFormat="1" applyFont="1" applyBorder="1" applyAlignment="1">
      <alignment vertical="center"/>
    </xf>
    <xf numFmtId="165" fontId="27" fillId="35" borderId="32" xfId="0" applyNumberFormat="1" applyFont="1" applyFill="1" applyBorder="1" applyAlignment="1">
      <alignment horizontal="right" vertical="center" wrapText="1"/>
    </xf>
    <xf numFmtId="165" fontId="27" fillId="0" borderId="32" xfId="0" applyNumberFormat="1" applyFont="1" applyFill="1" applyBorder="1" applyAlignment="1">
      <alignment horizontal="right" vertical="center" wrapText="1"/>
    </xf>
    <xf numFmtId="9" fontId="27" fillId="0" borderId="32" xfId="0" applyNumberFormat="1" applyFont="1" applyBorder="1" applyAlignment="1">
      <alignment vertical="center"/>
    </xf>
    <xf numFmtId="0" fontId="27" fillId="33" borderId="39" xfId="0" applyFont="1" applyFill="1" applyBorder="1"/>
    <xf numFmtId="0" fontId="27" fillId="33" borderId="24" xfId="0" applyFont="1" applyFill="1" applyBorder="1"/>
    <xf numFmtId="164" fontId="27" fillId="35" borderId="35" xfId="0" applyNumberFormat="1" applyFont="1" applyFill="1" applyBorder="1" applyAlignment="1">
      <alignment horizontal="right" vertical="center" wrapText="1"/>
    </xf>
    <xf numFmtId="164" fontId="27" fillId="0" borderId="35" xfId="0" applyNumberFormat="1" applyFont="1" applyFill="1" applyBorder="1" applyAlignment="1">
      <alignment horizontal="right" vertical="center" wrapText="1"/>
    </xf>
    <xf numFmtId="9" fontId="27" fillId="0" borderId="35" xfId="0" applyNumberFormat="1" applyFont="1" applyBorder="1" applyAlignment="1">
      <alignment vertical="center"/>
    </xf>
    <xf numFmtId="165" fontId="27" fillId="35" borderId="40" xfId="0" applyNumberFormat="1" applyFont="1" applyFill="1" applyBorder="1" applyAlignment="1">
      <alignment horizontal="right" vertical="center" wrapText="1"/>
    </xf>
    <xf numFmtId="165" fontId="27" fillId="0" borderId="40" xfId="0" applyNumberFormat="1" applyFont="1" applyFill="1" applyBorder="1" applyAlignment="1">
      <alignment horizontal="right" vertical="center" wrapText="1"/>
    </xf>
    <xf numFmtId="9" fontId="27" fillId="0" borderId="40" xfId="0" applyNumberFormat="1" applyFont="1" applyBorder="1" applyAlignment="1">
      <alignment vertical="center"/>
    </xf>
    <xf numFmtId="164" fontId="27" fillId="0" borderId="19" xfId="0" applyNumberFormat="1" applyFont="1" applyFill="1" applyBorder="1" applyAlignment="1">
      <alignment vertical="center" wrapText="1"/>
    </xf>
    <xf numFmtId="164" fontId="27" fillId="0" borderId="21" xfId="0" applyNumberFormat="1" applyFont="1" applyFill="1" applyBorder="1" applyAlignment="1">
      <alignment vertical="center" wrapText="1"/>
    </xf>
    <xf numFmtId="164" fontId="27" fillId="0" borderId="16" xfId="0" applyNumberFormat="1" applyFont="1" applyFill="1" applyBorder="1" applyAlignment="1">
      <alignment vertical="center" wrapText="1"/>
    </xf>
    <xf numFmtId="164" fontId="27" fillId="0" borderId="34" xfId="0" applyNumberFormat="1" applyFont="1" applyFill="1" applyBorder="1" applyAlignment="1">
      <alignment vertical="center" wrapText="1"/>
    </xf>
    <xf numFmtId="164" fontId="27" fillId="0" borderId="26" xfId="0" applyNumberFormat="1" applyFont="1" applyFill="1" applyBorder="1" applyAlignment="1">
      <alignment vertical="center" wrapText="1"/>
    </xf>
    <xf numFmtId="164" fontId="27" fillId="0" borderId="29" xfId="0" applyNumberFormat="1" applyFont="1" applyFill="1" applyBorder="1" applyAlignment="1">
      <alignment vertical="center" wrapText="1"/>
    </xf>
    <xf numFmtId="164" fontId="27" fillId="35" borderId="26" xfId="0" applyNumberFormat="1" applyFont="1" applyFill="1" applyBorder="1" applyAlignment="1">
      <alignment horizontal="right" vertical="center" wrapText="1"/>
    </xf>
    <xf numFmtId="164" fontId="27" fillId="0" borderId="26" xfId="0" applyNumberFormat="1" applyFont="1" applyFill="1" applyBorder="1" applyAlignment="1">
      <alignment horizontal="right" vertical="center" wrapText="1"/>
    </xf>
    <xf numFmtId="164" fontId="27" fillId="0" borderId="29" xfId="0" applyNumberFormat="1" applyFont="1" applyFill="1" applyBorder="1" applyAlignment="1">
      <alignment horizontal="right" vertical="center" wrapText="1"/>
    </xf>
    <xf numFmtId="164" fontId="27" fillId="0" borderId="41" xfId="0" applyNumberFormat="1" applyFont="1" applyBorder="1" applyAlignment="1">
      <alignment vertical="center"/>
    </xf>
    <xf numFmtId="164" fontId="27" fillId="0" borderId="42" xfId="0" applyNumberFormat="1" applyFont="1" applyBorder="1" applyAlignment="1">
      <alignment vertical="center"/>
    </xf>
    <xf numFmtId="164" fontId="27" fillId="0" borderId="24" xfId="0" applyNumberFormat="1" applyFont="1" applyBorder="1" applyAlignment="1">
      <alignment vertical="center"/>
    </xf>
    <xf numFmtId="0" fontId="27" fillId="33" borderId="43" xfId="0" applyFont="1" applyFill="1" applyBorder="1"/>
    <xf numFmtId="9" fontId="27" fillId="0" borderId="34" xfId="0" applyNumberFormat="1" applyFont="1" applyBorder="1" applyAlignment="1">
      <alignment vertical="center"/>
    </xf>
    <xf numFmtId="9" fontId="27" fillId="0" borderId="21" xfId="0" applyNumberFormat="1" applyFont="1" applyBorder="1" applyAlignment="1">
      <alignment vertical="center"/>
    </xf>
    <xf numFmtId="164" fontId="27" fillId="0" borderId="32" xfId="0" applyNumberFormat="1" applyFont="1" applyFill="1" applyBorder="1" applyAlignment="1">
      <alignment vertical="center" wrapText="1"/>
    </xf>
    <xf numFmtId="9" fontId="27" fillId="0" borderId="33" xfId="0" applyNumberFormat="1" applyFont="1" applyBorder="1" applyAlignment="1">
      <alignment vertical="center"/>
    </xf>
    <xf numFmtId="164" fontId="27" fillId="0" borderId="35" xfId="0" applyNumberFormat="1" applyFont="1" applyFill="1" applyBorder="1" applyAlignment="1">
      <alignment vertical="center" wrapText="1"/>
    </xf>
    <xf numFmtId="9" fontId="27" fillId="0" borderId="36" xfId="0" applyNumberFormat="1" applyFont="1" applyBorder="1" applyAlignment="1">
      <alignment vertical="center"/>
    </xf>
    <xf numFmtId="164" fontId="27" fillId="0" borderId="40" xfId="0" applyNumberFormat="1" applyFont="1" applyFill="1" applyBorder="1" applyAlignment="1">
      <alignment vertical="center" wrapText="1"/>
    </xf>
    <xf numFmtId="9" fontId="27" fillId="0" borderId="44" xfId="0" applyNumberFormat="1" applyFont="1" applyBorder="1" applyAlignment="1">
      <alignment vertical="center"/>
    </xf>
    <xf numFmtId="164" fontId="27" fillId="35" borderId="40" xfId="0" applyNumberFormat="1" applyFont="1" applyFill="1" applyBorder="1" applyAlignment="1">
      <alignment horizontal="right" vertical="center" wrapText="1"/>
    </xf>
    <xf numFmtId="9" fontId="27" fillId="0" borderId="45" xfId="0" applyNumberFormat="1" applyFont="1" applyBorder="1" applyAlignment="1">
      <alignment vertical="center"/>
    </xf>
    <xf numFmtId="164" fontId="27" fillId="0" borderId="36" xfId="0" applyNumberFormat="1" applyFont="1" applyFill="1" applyBorder="1" applyAlignment="1">
      <alignment vertical="center" wrapText="1"/>
    </xf>
    <xf numFmtId="164" fontId="27" fillId="0" borderId="44" xfId="0" applyNumberFormat="1" applyFont="1" applyFill="1" applyBorder="1" applyAlignment="1">
      <alignment vertical="center" wrapText="1"/>
    </xf>
    <xf numFmtId="164" fontId="27" fillId="0" borderId="33" xfId="0" applyNumberFormat="1" applyFont="1" applyFill="1" applyBorder="1" applyAlignment="1">
      <alignment vertical="center" wrapText="1"/>
    </xf>
    <xf numFmtId="164" fontId="27" fillId="35" borderId="21" xfId="0" applyNumberFormat="1" applyFont="1" applyFill="1" applyBorder="1" applyAlignment="1">
      <alignment horizontal="right" vertical="center" wrapText="1"/>
    </xf>
    <xf numFmtId="164" fontId="27" fillId="35" borderId="44" xfId="0" applyNumberFormat="1" applyFont="1" applyFill="1" applyBorder="1" applyAlignment="1">
      <alignment horizontal="right" vertical="center" wrapText="1"/>
    </xf>
    <xf numFmtId="164" fontId="27" fillId="0" borderId="46" xfId="0" applyNumberFormat="1" applyFont="1" applyBorder="1" applyAlignment="1">
      <alignment vertical="center"/>
    </xf>
    <xf numFmtId="164" fontId="27" fillId="0" borderId="47" xfId="0" applyNumberFormat="1" applyFont="1" applyBorder="1" applyAlignment="1">
      <alignment vertical="center"/>
    </xf>
    <xf numFmtId="164" fontId="27" fillId="0" borderId="48" xfId="0" applyNumberFormat="1" applyFont="1" applyBorder="1" applyAlignment="1">
      <alignment vertical="center"/>
    </xf>
    <xf numFmtId="164" fontId="27" fillId="0" borderId="49" xfId="0" applyNumberFormat="1" applyFont="1" applyBorder="1" applyAlignment="1">
      <alignment vertical="center"/>
    </xf>
    <xf numFmtId="164" fontId="27" fillId="0" borderId="50" xfId="0" applyNumberFormat="1" applyFont="1" applyBorder="1" applyAlignment="1">
      <alignment vertical="center"/>
    </xf>
    <xf numFmtId="164" fontId="27" fillId="0" borderId="51" xfId="0" applyNumberFormat="1" applyFont="1" applyBorder="1" applyAlignment="1">
      <alignment vertical="center"/>
    </xf>
    <xf numFmtId="9" fontId="27" fillId="0" borderId="37" xfId="0" applyNumberFormat="1" applyFont="1" applyBorder="1" applyAlignment="1">
      <alignment vertical="center"/>
    </xf>
    <xf numFmtId="9" fontId="27" fillId="0" borderId="29" xfId="0" applyNumberFormat="1" applyFont="1" applyBorder="1" applyAlignment="1">
      <alignment vertical="center"/>
    </xf>
    <xf numFmtId="164" fontId="27" fillId="0" borderId="36" xfId="0" applyNumberFormat="1" applyFont="1" applyFill="1" applyBorder="1" applyAlignment="1">
      <alignment horizontal="right" vertical="center" wrapText="1"/>
    </xf>
    <xf numFmtId="165" fontId="27" fillId="0" borderId="44" xfId="0" applyNumberFormat="1" applyFont="1" applyFill="1" applyBorder="1" applyAlignment="1">
      <alignment horizontal="right" vertical="center" wrapText="1"/>
    </xf>
    <xf numFmtId="165" fontId="27" fillId="0" borderId="33" xfId="0" applyNumberFormat="1" applyFont="1" applyFill="1" applyBorder="1" applyAlignment="1">
      <alignment horizontal="right" vertical="center" wrapText="1"/>
    </xf>
    <xf numFmtId="165" fontId="27" fillId="0" borderId="21" xfId="0" applyNumberFormat="1" applyFont="1" applyFill="1" applyBorder="1" applyAlignment="1">
      <alignment horizontal="right" vertical="center" wrapText="1"/>
    </xf>
    <xf numFmtId="164" fontId="27" fillId="0" borderId="35" xfId="18" applyNumberFormat="1" applyFont="1" applyBorder="1" applyAlignment="1">
      <alignment horizontal="right" vertical="center"/>
    </xf>
    <xf numFmtId="164" fontId="27" fillId="0" borderId="36" xfId="18" applyNumberFormat="1" applyFont="1" applyBorder="1" applyAlignment="1">
      <alignment horizontal="right" vertical="center"/>
    </xf>
    <xf numFmtId="164" fontId="27" fillId="0" borderId="32" xfId="18" applyNumberFormat="1" applyFont="1" applyBorder="1" applyAlignment="1">
      <alignment horizontal="right" vertical="center"/>
    </xf>
    <xf numFmtId="164" fontId="27" fillId="0" borderId="33" xfId="18" applyNumberFormat="1" applyFont="1" applyBorder="1" applyAlignment="1">
      <alignment horizontal="right" vertical="center"/>
    </xf>
    <xf numFmtId="164" fontId="27" fillId="0" borderId="45" xfId="0" applyNumberFormat="1" applyFont="1" applyBorder="1"/>
    <xf numFmtId="164" fontId="27" fillId="0" borderId="52" xfId="0" applyNumberFormat="1" applyFont="1" applyBorder="1"/>
    <xf numFmtId="164" fontId="31" fillId="36" borderId="0" xfId="0" applyNumberFormat="1" applyFont="1" applyFill="1" applyBorder="1" applyAlignment="1">
      <alignment vertical="center" wrapText="1"/>
    </xf>
    <xf numFmtId="164" fontId="27" fillId="0" borderId="33" xfId="0" applyNumberFormat="1" applyFont="1" applyFill="1" applyBorder="1" applyAlignment="1">
      <alignment horizontal="right" vertical="center" wrapText="1"/>
    </xf>
    <xf numFmtId="0" fontId="27" fillId="33" borderId="53" xfId="0" applyFont="1" applyFill="1" applyBorder="1"/>
    <xf numFmtId="164" fontId="27" fillId="35" borderId="32" xfId="0" applyNumberFormat="1" applyFont="1" applyFill="1" applyBorder="1" applyAlignment="1">
      <alignment horizontal="right" vertical="center" wrapText="1"/>
    </xf>
    <xf numFmtId="164" fontId="27" fillId="0" borderId="32" xfId="0" applyNumberFormat="1" applyFont="1" applyFill="1" applyBorder="1" applyAlignment="1">
      <alignment horizontal="right" vertical="center" wrapText="1"/>
    </xf>
    <xf numFmtId="0" fontId="28" fillId="34" borderId="54" xfId="0" applyFont="1" applyFill="1" applyBorder="1"/>
    <xf numFmtId="164" fontId="28" fillId="34" borderId="54" xfId="0" applyNumberFormat="1" applyFont="1" applyFill="1" applyBorder="1" applyAlignment="1">
      <alignment vertical="center"/>
    </xf>
    <xf numFmtId="9" fontId="28" fillId="34" borderId="54" xfId="0" applyNumberFormat="1" applyFont="1" applyFill="1" applyBorder="1" applyAlignment="1">
      <alignment vertical="center"/>
    </xf>
    <xf numFmtId="0" fontId="28" fillId="34" borderId="55" xfId="0" applyFont="1" applyFill="1" applyBorder="1"/>
    <xf numFmtId="165" fontId="28" fillId="34" borderId="54" xfId="18" applyNumberFormat="1" applyFont="1" applyFill="1" applyBorder="1" applyAlignment="1">
      <alignment vertical="center"/>
    </xf>
    <xf numFmtId="165" fontId="27" fillId="35" borderId="16" xfId="0" applyNumberFormat="1" applyFont="1" applyFill="1" applyBorder="1" applyAlignment="1">
      <alignment horizontal="right" vertical="center" wrapText="1"/>
    </xf>
    <xf numFmtId="165" fontId="27" fillId="0" borderId="16" xfId="0" applyNumberFormat="1" applyFont="1" applyFill="1" applyBorder="1" applyAlignment="1">
      <alignment horizontal="right" vertical="center" wrapText="1"/>
    </xf>
    <xf numFmtId="165" fontId="27" fillId="0" borderId="34" xfId="0" applyNumberFormat="1" applyFont="1" applyFill="1" applyBorder="1" applyAlignment="1">
      <alignment horizontal="right" vertical="center" wrapText="1"/>
    </xf>
    <xf numFmtId="164" fontId="27" fillId="0" borderId="56" xfId="0" applyNumberFormat="1" applyFont="1" applyBorder="1" applyAlignment="1">
      <alignment vertical="center"/>
    </xf>
    <xf numFmtId="164" fontId="22" fillId="34" borderId="54" xfId="0" applyNumberFormat="1" applyFont="1" applyFill="1" applyBorder="1" applyAlignment="1">
      <alignment horizontal="right" vertical="center" wrapText="1"/>
    </xf>
    <xf numFmtId="0" fontId="8" fillId="34" borderId="54" xfId="0" applyFont="1" applyFill="1" applyBorder="1"/>
    <xf numFmtId="164" fontId="28" fillId="34" borderId="54" xfId="0" applyNumberFormat="1" applyFont="1" applyFill="1" applyBorder="1" applyAlignment="1">
      <alignment vertical="center" wrapText="1"/>
    </xf>
    <xf numFmtId="9" fontId="27" fillId="0" borderId="57" xfId="0" applyNumberFormat="1" applyFont="1" applyBorder="1" applyAlignment="1">
      <alignment vertical="center"/>
    </xf>
    <xf numFmtId="9" fontId="27" fillId="0" borderId="58" xfId="0" applyNumberFormat="1" applyFont="1" applyBorder="1" applyAlignment="1">
      <alignment vertical="center"/>
    </xf>
    <xf numFmtId="164" fontId="31" fillId="36" borderId="24" xfId="0" applyNumberFormat="1" applyFont="1" applyFill="1" applyBorder="1" applyAlignment="1">
      <alignment vertical="center" wrapText="1"/>
    </xf>
    <xf numFmtId="164" fontId="31" fillId="36" borderId="27" xfId="0" applyNumberFormat="1" applyFont="1" applyFill="1" applyBorder="1" applyAlignment="1">
      <alignment vertical="center" wrapText="1"/>
    </xf>
    <xf numFmtId="164" fontId="27" fillId="0" borderId="59" xfId="0" applyNumberFormat="1" applyFont="1" applyBorder="1" applyAlignment="1">
      <alignment vertical="center"/>
    </xf>
    <xf numFmtId="164" fontId="27" fillId="0" borderId="60" xfId="0" applyNumberFormat="1" applyFont="1" applyBorder="1" applyAlignment="1">
      <alignment vertical="center"/>
    </xf>
    <xf numFmtId="165" fontId="28" fillId="34" borderId="54" xfId="0" applyNumberFormat="1" applyFont="1" applyFill="1" applyBorder="1" applyAlignment="1">
      <alignment vertical="center"/>
    </xf>
    <xf numFmtId="165" fontId="28" fillId="34" borderId="54" xfId="0" applyNumberFormat="1" applyFont="1" applyFill="1" applyBorder="1" applyAlignment="1">
      <alignment/>
    </xf>
    <xf numFmtId="0" fontId="28" fillId="37" borderId="0" xfId="0" applyFont="1" applyFill="1" applyBorder="1" applyAlignment="1">
      <alignment horizontal="center" vertical="center" wrapText="1"/>
    </xf>
    <xf numFmtId="166" fontId="21" fillId="33" borderId="0" xfId="0" applyNumberFormat="1" applyFont="1" applyFill="1"/>
    <xf numFmtId="0" fontId="21" fillId="33" borderId="61" xfId="0" applyFont="1" applyFill="1" applyBorder="1" applyAlignment="1">
      <alignment horizontal="center"/>
    </xf>
    <xf numFmtId="0" fontId="21" fillId="33" borderId="0" xfId="0" applyFont="1" applyFill="1" applyBorder="1" applyAlignment="1">
      <alignment horizontal="center"/>
    </xf>
    <xf numFmtId="0" fontId="30" fillId="33" borderId="62" xfId="0" applyFont="1" applyFill="1" applyBorder="1" applyAlignment="1">
      <alignment horizontal="left" wrapText="1"/>
    </xf>
    <xf numFmtId="0" fontId="30" fillId="33" borderId="30" xfId="0" applyFont="1" applyFill="1" applyBorder="1" applyAlignment="1">
      <alignment horizontal="left" wrapText="1"/>
    </xf>
    <xf numFmtId="0" fontId="30" fillId="33" borderId="53" xfId="0" applyFont="1" applyFill="1" applyBorder="1" applyAlignment="1">
      <alignment horizontal="left" wrapText="1"/>
    </xf>
    <xf numFmtId="0" fontId="30" fillId="33" borderId="31" xfId="0" applyFont="1" applyFill="1" applyBorder="1" applyAlignment="1">
      <alignment horizontal="left" wrapText="1"/>
    </xf>
    <xf numFmtId="3" fontId="31" fillId="36" borderId="63" xfId="0" applyNumberFormat="1" applyFont="1" applyFill="1" applyBorder="1" applyAlignment="1">
      <alignment vertical="center" wrapText="1"/>
    </xf>
    <xf numFmtId="3" fontId="31" fillId="36" borderId="64" xfId="0" applyNumberFormat="1" applyFont="1" applyFill="1" applyBorder="1" applyAlignment="1">
      <alignment vertical="center" wrapText="1"/>
    </xf>
    <xf numFmtId="164" fontId="27" fillId="0" borderId="16" xfId="0" applyNumberFormat="1" applyFont="1" applyBorder="1" applyAlignment="1">
      <alignment vertical="center"/>
    </xf>
    <xf numFmtId="164" fontId="27" fillId="0" borderId="19" xfId="0" applyNumberFormat="1" applyFont="1" applyBorder="1" applyAlignment="1">
      <alignment vertical="center"/>
    </xf>
    <xf numFmtId="3" fontId="27" fillId="0" borderId="40" xfId="0" applyNumberFormat="1" applyFont="1" applyFill="1" applyBorder="1" applyAlignment="1">
      <alignment vertical="center" wrapText="1"/>
    </xf>
    <xf numFmtId="164" fontId="27" fillId="0" borderId="40" xfId="0" applyNumberFormat="1" applyFont="1" applyBorder="1" applyAlignment="1">
      <alignment vertical="center"/>
    </xf>
    <xf numFmtId="3" fontId="29" fillId="0" borderId="35" xfId="18" applyNumberFormat="1" applyFont="1" applyBorder="1" applyAlignment="1">
      <alignment vertical="center"/>
    </xf>
    <xf numFmtId="164" fontId="27" fillId="0" borderId="35" xfId="0" applyNumberFormat="1" applyFont="1" applyBorder="1" applyAlignment="1">
      <alignment vertical="center"/>
    </xf>
    <xf numFmtId="3" fontId="27" fillId="35" borderId="40" xfId="0" applyNumberFormat="1" applyFont="1" applyFill="1" applyBorder="1" applyAlignment="1">
      <alignment vertical="center" wrapText="1"/>
    </xf>
    <xf numFmtId="3" fontId="27" fillId="35" borderId="44" xfId="0" applyNumberFormat="1" applyFont="1" applyFill="1" applyBorder="1" applyAlignment="1">
      <alignment vertical="center" wrapText="1"/>
    </xf>
    <xf numFmtId="3" fontId="28" fillId="34" borderId="65" xfId="0" applyNumberFormat="1" applyFont="1" applyFill="1" applyBorder="1" applyAlignment="1">
      <alignment vertical="center"/>
    </xf>
    <xf numFmtId="3" fontId="27" fillId="35" borderId="19" xfId="0" applyNumberFormat="1" applyFont="1" applyFill="1" applyBorder="1" applyAlignment="1">
      <alignment horizontal="right" vertical="center" wrapText="1"/>
    </xf>
    <xf numFmtId="3" fontId="27" fillId="35" borderId="21" xfId="0" applyNumberFormat="1" applyFont="1" applyFill="1" applyBorder="1" applyAlignment="1">
      <alignment horizontal="right" vertical="center" wrapText="1"/>
    </xf>
    <xf numFmtId="3" fontId="27" fillId="35" borderId="41" xfId="0" applyNumberFormat="1" applyFont="1" applyFill="1" applyBorder="1" applyAlignment="1">
      <alignment horizontal="right" vertical="center" wrapText="1"/>
    </xf>
    <xf numFmtId="3" fontId="27" fillId="0" borderId="35" xfId="0" applyNumberFormat="1" applyFont="1" applyFill="1" applyBorder="1" applyAlignment="1">
      <alignment vertical="center" wrapText="1"/>
    </xf>
    <xf numFmtId="3" fontId="27" fillId="0" borderId="35" xfId="0" applyNumberFormat="1" applyFont="1" applyFill="1" applyBorder="1" applyAlignment="1">
      <alignment horizontal="right" vertical="center" wrapText="1"/>
    </xf>
    <xf numFmtId="3" fontId="29" fillId="0" borderId="35" xfId="18" applyNumberFormat="1" applyFont="1" applyBorder="1" applyAlignment="1">
      <alignment horizontal="right" vertical="center"/>
    </xf>
    <xf numFmtId="164" fontId="29" fillId="0" borderId="35" xfId="0" applyNumberFormat="1" applyFont="1" applyBorder="1" applyAlignment="1">
      <alignment horizontal="right" vertical="center"/>
    </xf>
    <xf numFmtId="3" fontId="27" fillId="35" borderId="40" xfId="0" applyNumberFormat="1" applyFont="1" applyFill="1" applyBorder="1" applyAlignment="1">
      <alignment horizontal="right" vertical="center" wrapText="1"/>
    </xf>
    <xf numFmtId="3" fontId="27" fillId="35" borderId="35" xfId="0" applyNumberFormat="1" applyFont="1" applyFill="1" applyBorder="1" applyAlignment="1">
      <alignment horizontal="right" vertical="center" wrapText="1"/>
    </xf>
    <xf numFmtId="3" fontId="29" fillId="0" borderId="32" xfId="18" applyNumberFormat="1" applyFont="1" applyBorder="1" applyAlignment="1">
      <alignment horizontal="right" vertical="center"/>
    </xf>
    <xf numFmtId="164" fontId="29" fillId="0" borderId="32" xfId="0" applyNumberFormat="1" applyFont="1" applyBorder="1" applyAlignment="1">
      <alignment horizontal="right" vertical="center"/>
    </xf>
    <xf numFmtId="3" fontId="29" fillId="0" borderId="66" xfId="18" applyNumberFormat="1" applyFont="1" applyBorder="1" applyAlignment="1">
      <alignment horizontal="right" vertical="center"/>
    </xf>
    <xf numFmtId="164" fontId="29" fillId="0" borderId="66" xfId="0" applyNumberFormat="1" applyFont="1" applyBorder="1" applyAlignment="1">
      <alignment horizontal="right" vertical="center"/>
    </xf>
    <xf numFmtId="3" fontId="27" fillId="35" borderId="67" xfId="0" applyNumberFormat="1" applyFont="1" applyFill="1" applyBorder="1" applyAlignment="1">
      <alignment horizontal="right" vertical="center" wrapText="1"/>
    </xf>
    <xf numFmtId="164" fontId="27" fillId="0" borderId="67" xfId="0" applyNumberFormat="1" applyFont="1" applyBorder="1" applyAlignment="1">
      <alignment vertical="center"/>
    </xf>
    <xf numFmtId="3" fontId="27" fillId="35" borderId="16" xfId="0" applyNumberFormat="1" applyFont="1" applyFill="1" applyBorder="1" applyAlignment="1">
      <alignment horizontal="right" vertical="center" wrapText="1"/>
    </xf>
    <xf numFmtId="3" fontId="27" fillId="35" borderId="68" xfId="0" applyNumberFormat="1" applyFont="1" applyFill="1" applyBorder="1" applyAlignment="1">
      <alignment horizontal="right" vertical="center" wrapText="1"/>
    </xf>
    <xf numFmtId="9" fontId="29" fillId="0" borderId="21" xfId="0" applyNumberFormat="1" applyFont="1" applyBorder="1" applyAlignment="1">
      <alignment vertical="center"/>
    </xf>
    <xf numFmtId="9" fontId="29" fillId="0" borderId="36" xfId="0" applyNumberFormat="1" applyFont="1" applyBorder="1" applyAlignment="1">
      <alignment vertical="center"/>
    </xf>
    <xf numFmtId="9" fontId="29" fillId="0" borderId="33" xfId="0" applyNumberFormat="1" applyFont="1" applyBorder="1" applyAlignment="1">
      <alignment vertical="center"/>
    </xf>
    <xf numFmtId="164" fontId="29" fillId="0" borderId="32" xfId="0" applyNumberFormat="1" applyFont="1" applyBorder="1" applyAlignment="1">
      <alignment vertical="center"/>
    </xf>
    <xf numFmtId="164" fontId="29" fillId="0" borderId="35" xfId="0" applyNumberFormat="1" applyFont="1" applyBorder="1" applyAlignment="1">
      <alignment vertical="center"/>
    </xf>
    <xf numFmtId="164" fontId="36" fillId="0" borderId="35" xfId="0" applyNumberFormat="1" applyFont="1" applyBorder="1" applyAlignment="1">
      <alignment vertical="center"/>
    </xf>
    <xf numFmtId="164" fontId="36" fillId="0" borderId="32" xfId="0" applyNumberFormat="1" applyFont="1" applyBorder="1" applyAlignment="1">
      <alignment vertical="center"/>
    </xf>
    <xf numFmtId="9" fontId="27" fillId="33" borderId="69" xfId="0" applyNumberFormat="1" applyFont="1" applyFill="1" applyBorder="1" applyAlignment="1">
      <alignment vertical="center"/>
    </xf>
    <xf numFmtId="164" fontId="27" fillId="0" borderId="68" xfId="0" applyNumberFormat="1" applyFont="1" applyBorder="1" applyAlignment="1">
      <alignment vertical="center"/>
    </xf>
  </cellXfs>
  <cellStyles count="4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95250</xdr:rowOff>
    </xdr:from>
    <xdr:to>
      <xdr:col>1</xdr:col>
      <xdr:colOff>1571625</xdr:colOff>
      <xdr:row>2</xdr:row>
      <xdr:rowOff>190500</xdr:rowOff>
    </xdr:to>
    <xdr:pic>
      <xdr:nvPicPr>
        <xdr:cNvPr id="308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2450" y="285750"/>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95250</xdr:rowOff>
    </xdr:from>
    <xdr:to>
      <xdr:col>1</xdr:col>
      <xdr:colOff>1628775</xdr:colOff>
      <xdr:row>3</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28675" y="285750"/>
          <a:ext cx="14097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1"/>
  <sheetViews>
    <sheetView tabSelected="1" workbookViewId="0" topLeftCell="B1">
      <selection activeCell="F26" sqref="F26"/>
    </sheetView>
  </sheetViews>
  <sheetFormatPr defaultColWidth="8.8515625" defaultRowHeight="15"/>
  <cols>
    <col min="1" max="1" width="5.00390625" style="3" customWidth="1"/>
    <col min="2" max="2" width="55.421875" style="3" customWidth="1"/>
    <col min="3" max="11" width="8.8515625" style="3" customWidth="1"/>
    <col min="12" max="14" width="8.57421875" style="3" bestFit="1" customWidth="1"/>
    <col min="15" max="16" width="8.140625" style="3" bestFit="1" customWidth="1"/>
    <col min="17" max="19" width="8.57421875" style="3" bestFit="1" customWidth="1"/>
    <col min="20" max="20" width="8.8515625" style="3" customWidth="1"/>
    <col min="21" max="21" width="10.28125" style="3" customWidth="1"/>
    <col min="22" max="22" width="11.7109375" style="86" customWidth="1"/>
    <col min="23" max="23" width="14.140625" style="86" bestFit="1" customWidth="1"/>
    <col min="24" max="24" width="10.7109375" style="3" bestFit="1" customWidth="1"/>
    <col min="25" max="16384" width="8.8515625" style="3" customWidth="1"/>
  </cols>
  <sheetData>
    <row r="1" spans="1:24" ht="15">
      <c r="A1" s="5"/>
      <c r="B1" s="2"/>
      <c r="C1" s="2"/>
      <c r="D1" s="2"/>
      <c r="E1" s="2"/>
      <c r="F1" s="2"/>
      <c r="G1" s="2"/>
      <c r="H1" s="2"/>
      <c r="I1" s="2"/>
      <c r="J1" s="2"/>
      <c r="K1" s="2"/>
      <c r="L1" s="2"/>
      <c r="M1" s="2"/>
      <c r="N1" s="2"/>
      <c r="O1" s="2"/>
      <c r="P1" s="2"/>
      <c r="Q1" s="180"/>
      <c r="R1" s="181"/>
      <c r="S1" s="181"/>
      <c r="T1" s="2"/>
      <c r="U1" s="2"/>
      <c r="V1" s="85"/>
      <c r="W1" s="85"/>
      <c r="X1" s="2"/>
    </row>
    <row r="2" spans="1:24" ht="23.25">
      <c r="A2" s="5"/>
      <c r="B2" s="2"/>
      <c r="C2" s="12" t="s">
        <v>5</v>
      </c>
      <c r="D2" s="2"/>
      <c r="E2" s="2"/>
      <c r="F2" s="2"/>
      <c r="G2" s="2"/>
      <c r="H2" s="2"/>
      <c r="I2" s="2"/>
      <c r="J2" s="2"/>
      <c r="K2" s="2"/>
      <c r="L2" s="2"/>
      <c r="M2" s="2"/>
      <c r="N2" s="2"/>
      <c r="O2" s="2"/>
      <c r="P2" s="2"/>
      <c r="Q2" s="180"/>
      <c r="R2" s="181"/>
      <c r="S2" s="181"/>
      <c r="T2" s="2"/>
      <c r="U2" s="2"/>
      <c r="V2" s="85"/>
      <c r="W2" s="85"/>
      <c r="X2" s="2"/>
    </row>
    <row r="3" spans="1:24" ht="18.75">
      <c r="A3" s="5"/>
      <c r="B3" s="4"/>
      <c r="C3" s="13" t="s">
        <v>2</v>
      </c>
      <c r="D3" s="4"/>
      <c r="E3" s="4"/>
      <c r="F3" s="4"/>
      <c r="G3" s="4"/>
      <c r="H3" s="4"/>
      <c r="I3" s="4"/>
      <c r="J3" s="4"/>
      <c r="K3" s="4"/>
      <c r="L3" s="4"/>
      <c r="M3" s="4"/>
      <c r="N3" s="4"/>
      <c r="O3" s="4"/>
      <c r="P3" s="4"/>
      <c r="Q3" s="180"/>
      <c r="R3" s="181"/>
      <c r="S3" s="181"/>
      <c r="T3" s="2"/>
      <c r="U3" s="2"/>
      <c r="V3" s="85"/>
      <c r="W3" s="85"/>
      <c r="X3" s="2"/>
    </row>
    <row r="4" spans="1:24" ht="18.75">
      <c r="A4" s="5"/>
      <c r="B4" s="4"/>
      <c r="C4" s="13"/>
      <c r="D4" s="4"/>
      <c r="E4" s="4"/>
      <c r="F4" s="4"/>
      <c r="G4" s="4"/>
      <c r="H4" s="4"/>
      <c r="I4" s="4"/>
      <c r="J4" s="4"/>
      <c r="K4" s="4"/>
      <c r="L4" s="4"/>
      <c r="M4" s="4"/>
      <c r="N4" s="4"/>
      <c r="O4" s="4"/>
      <c r="P4" s="4"/>
      <c r="Q4" s="180"/>
      <c r="R4" s="181"/>
      <c r="S4" s="181"/>
      <c r="T4" s="2"/>
      <c r="U4" s="2"/>
      <c r="V4" s="85"/>
      <c r="W4" s="85"/>
      <c r="X4" s="2"/>
    </row>
    <row r="5" spans="1:24" ht="15.75">
      <c r="A5" s="5"/>
      <c r="B5" s="4"/>
      <c r="C5" s="14" t="s">
        <v>4</v>
      </c>
      <c r="D5" s="4"/>
      <c r="E5" s="4"/>
      <c r="F5" s="4"/>
      <c r="G5" s="4"/>
      <c r="H5" s="4"/>
      <c r="I5" s="4"/>
      <c r="J5" s="4"/>
      <c r="K5" s="4"/>
      <c r="L5" s="4"/>
      <c r="M5" s="4"/>
      <c r="N5" s="4"/>
      <c r="O5" s="4"/>
      <c r="P5" s="4"/>
      <c r="Q5" s="180"/>
      <c r="R5" s="181"/>
      <c r="S5" s="181"/>
      <c r="T5" s="2"/>
      <c r="U5" s="2"/>
      <c r="V5" s="85"/>
      <c r="W5" s="85"/>
      <c r="X5" s="2"/>
    </row>
    <row r="6" spans="1:24" ht="15">
      <c r="A6" s="5"/>
      <c r="B6" s="15"/>
      <c r="C6" s="1"/>
      <c r="D6" s="1"/>
      <c r="E6" s="1"/>
      <c r="F6" s="1"/>
      <c r="G6" s="1"/>
      <c r="H6" s="1"/>
      <c r="I6" s="1"/>
      <c r="J6" s="1"/>
      <c r="K6" s="1"/>
      <c r="L6" s="1"/>
      <c r="M6" s="2"/>
      <c r="N6" s="2"/>
      <c r="O6" s="2"/>
      <c r="P6" s="2"/>
      <c r="Q6" s="180"/>
      <c r="R6" s="181"/>
      <c r="S6" s="181"/>
      <c r="T6" s="2"/>
      <c r="U6" s="2"/>
      <c r="V6" s="85"/>
      <c r="W6" s="85"/>
      <c r="X6" s="2"/>
    </row>
    <row r="7" spans="1:24" ht="25.5">
      <c r="A7" s="7"/>
      <c r="B7" s="1"/>
      <c r="C7" s="68">
        <v>1999</v>
      </c>
      <c r="D7" s="68">
        <v>2000</v>
      </c>
      <c r="E7" s="68">
        <v>2001</v>
      </c>
      <c r="F7" s="68">
        <v>2002</v>
      </c>
      <c r="G7" s="68">
        <v>2003</v>
      </c>
      <c r="H7" s="68">
        <v>2004</v>
      </c>
      <c r="I7" s="68">
        <v>2005</v>
      </c>
      <c r="J7" s="68">
        <v>2006</v>
      </c>
      <c r="K7" s="68">
        <v>2007</v>
      </c>
      <c r="L7" s="68">
        <v>2008</v>
      </c>
      <c r="M7" s="68">
        <v>2009</v>
      </c>
      <c r="N7" s="68">
        <v>2010</v>
      </c>
      <c r="O7" s="68">
        <v>2011</v>
      </c>
      <c r="P7" s="68">
        <v>2012</v>
      </c>
      <c r="Q7" s="68">
        <v>2013</v>
      </c>
      <c r="R7" s="68">
        <v>2014</v>
      </c>
      <c r="S7" s="68">
        <v>2015</v>
      </c>
      <c r="T7" s="68">
        <v>2016</v>
      </c>
      <c r="U7" s="178" t="s">
        <v>62</v>
      </c>
      <c r="V7" s="178" t="s">
        <v>60</v>
      </c>
      <c r="W7" s="178" t="s">
        <v>61</v>
      </c>
      <c r="X7" s="2"/>
    </row>
    <row r="8" spans="1:24" ht="15">
      <c r="A8" s="7"/>
      <c r="B8" s="16" t="s">
        <v>6</v>
      </c>
      <c r="C8" s="50">
        <v>16849</v>
      </c>
      <c r="D8" s="50">
        <v>17415</v>
      </c>
      <c r="E8" s="50">
        <v>19394</v>
      </c>
      <c r="F8" s="50">
        <v>23518</v>
      </c>
      <c r="G8" s="50">
        <v>25785</v>
      </c>
      <c r="H8" s="50">
        <v>27424</v>
      </c>
      <c r="I8" s="50">
        <v>29813</v>
      </c>
      <c r="J8" s="50">
        <v>34425</v>
      </c>
      <c r="K8" s="50">
        <v>36010</v>
      </c>
      <c r="L8" s="50">
        <v>36450</v>
      </c>
      <c r="M8" s="50">
        <v>37004</v>
      </c>
      <c r="N8" s="50">
        <v>38329</v>
      </c>
      <c r="O8" s="50">
        <v>41340</v>
      </c>
      <c r="P8" s="50">
        <v>41502</v>
      </c>
      <c r="Q8" s="50">
        <v>43982</v>
      </c>
      <c r="R8" s="50">
        <v>47055</v>
      </c>
      <c r="S8" s="50">
        <v>52404</v>
      </c>
      <c r="T8" s="50">
        <f>SUM(T9:T10)</f>
        <v>63632</v>
      </c>
      <c r="U8" s="50">
        <v>72306</v>
      </c>
      <c r="V8" s="81">
        <f>T8/D8</f>
        <v>3.653861613551536</v>
      </c>
      <c r="W8" s="82">
        <f>((T8-S8)/S8)</f>
        <v>0.2142584535531639</v>
      </c>
      <c r="X8" s="2"/>
    </row>
    <row r="9" spans="1:24" ht="15">
      <c r="A9" s="7"/>
      <c r="B9" s="17" t="s">
        <v>0</v>
      </c>
      <c r="C9" s="51">
        <v>5591</v>
      </c>
      <c r="D9" s="51">
        <v>5852</v>
      </c>
      <c r="E9" s="51">
        <v>6736</v>
      </c>
      <c r="F9" s="51">
        <v>8490</v>
      </c>
      <c r="G9" s="51">
        <v>9386</v>
      </c>
      <c r="H9" s="51">
        <v>10304</v>
      </c>
      <c r="I9" s="51">
        <v>11089</v>
      </c>
      <c r="J9" s="51">
        <v>12532</v>
      </c>
      <c r="K9" s="51">
        <v>13712</v>
      </c>
      <c r="L9" s="51">
        <v>13982</v>
      </c>
      <c r="M9" s="51">
        <v>14411</v>
      </c>
      <c r="N9" s="51">
        <v>15323</v>
      </c>
      <c r="O9" s="51">
        <v>16352</v>
      </c>
      <c r="P9" s="51">
        <v>16390</v>
      </c>
      <c r="Q9" s="51">
        <v>17183</v>
      </c>
      <c r="R9" s="51">
        <v>18243</v>
      </c>
      <c r="S9" s="51">
        <v>19447</v>
      </c>
      <c r="T9" s="51">
        <v>22074</v>
      </c>
      <c r="U9" s="186"/>
      <c r="V9" s="189">
        <f aca="true" t="shared" si="0" ref="V9:V72">T9/D9</f>
        <v>3.7720437457279563</v>
      </c>
      <c r="W9" s="121">
        <f>((T9-S9)/S9)</f>
        <v>0.13508510310073532</v>
      </c>
      <c r="X9" s="2"/>
    </row>
    <row r="10" spans="1:24" ht="15">
      <c r="A10" s="7"/>
      <c r="B10" s="18" t="s">
        <v>1</v>
      </c>
      <c r="C10" s="51">
        <v>11258</v>
      </c>
      <c r="D10" s="51">
        <v>11563</v>
      </c>
      <c r="E10" s="51">
        <v>12658</v>
      </c>
      <c r="F10" s="51">
        <v>15028</v>
      </c>
      <c r="G10" s="51">
        <v>16399</v>
      </c>
      <c r="H10" s="51">
        <v>17120</v>
      </c>
      <c r="I10" s="51">
        <v>18724</v>
      </c>
      <c r="J10" s="51">
        <v>21893</v>
      </c>
      <c r="K10" s="51">
        <v>22298</v>
      </c>
      <c r="L10" s="51">
        <v>22468</v>
      </c>
      <c r="M10" s="51">
        <v>22593</v>
      </c>
      <c r="N10" s="51">
        <v>23006</v>
      </c>
      <c r="O10" s="51">
        <v>24988</v>
      </c>
      <c r="P10" s="51">
        <v>25112</v>
      </c>
      <c r="Q10" s="51">
        <v>26799</v>
      </c>
      <c r="R10" s="51">
        <v>28812</v>
      </c>
      <c r="S10" s="51">
        <v>32957</v>
      </c>
      <c r="T10" s="51">
        <v>41558</v>
      </c>
      <c r="U10" s="187"/>
      <c r="V10" s="188">
        <f t="shared" si="0"/>
        <v>3.594049987027588</v>
      </c>
      <c r="W10" s="121">
        <f>((T10-S10)/S10)</f>
        <v>0.2609764238249841</v>
      </c>
      <c r="X10" s="2"/>
    </row>
    <row r="11" spans="1:24" ht="15">
      <c r="A11" s="7"/>
      <c r="B11" s="19" t="s">
        <v>14</v>
      </c>
      <c r="C11" s="38">
        <v>8048</v>
      </c>
      <c r="D11" s="38">
        <v>8407</v>
      </c>
      <c r="E11" s="38">
        <v>9492</v>
      </c>
      <c r="F11" s="38">
        <v>11917</v>
      </c>
      <c r="G11" s="38">
        <v>12939</v>
      </c>
      <c r="H11" s="38">
        <v>13755</v>
      </c>
      <c r="I11" s="38">
        <v>14917</v>
      </c>
      <c r="J11" s="38">
        <v>17545</v>
      </c>
      <c r="K11" s="38">
        <v>18515</v>
      </c>
      <c r="L11" s="38">
        <v>19582</v>
      </c>
      <c r="M11" s="38">
        <v>20422</v>
      </c>
      <c r="N11" s="38">
        <v>21088</v>
      </c>
      <c r="O11" s="38">
        <v>22784</v>
      </c>
      <c r="P11" s="38">
        <v>23164</v>
      </c>
      <c r="Q11" s="38">
        <v>25050</v>
      </c>
      <c r="R11" s="38">
        <v>28647</v>
      </c>
      <c r="S11" s="38">
        <v>33091</v>
      </c>
      <c r="T11" s="38">
        <f>SUM(T12:T13)</f>
        <v>42249</v>
      </c>
      <c r="U11" s="38">
        <v>49068</v>
      </c>
      <c r="V11" s="81">
        <f t="shared" si="0"/>
        <v>5.025454977994529</v>
      </c>
      <c r="W11" s="82">
        <f>((T11-S11)/S11)</f>
        <v>0.2767519869450908</v>
      </c>
      <c r="X11" s="179"/>
    </row>
    <row r="12" spans="1:24" ht="15">
      <c r="A12" s="7"/>
      <c r="B12" s="28" t="s">
        <v>0</v>
      </c>
      <c r="C12" s="39">
        <v>2057</v>
      </c>
      <c r="D12" s="39">
        <v>2264</v>
      </c>
      <c r="E12" s="39">
        <v>2766</v>
      </c>
      <c r="F12" s="39">
        <v>3759</v>
      </c>
      <c r="G12" s="39">
        <v>4137</v>
      </c>
      <c r="H12" s="39">
        <v>4642</v>
      </c>
      <c r="I12" s="39">
        <v>5161</v>
      </c>
      <c r="J12" s="39">
        <v>5945</v>
      </c>
      <c r="K12" s="39">
        <v>6581</v>
      </c>
      <c r="L12" s="21">
        <v>6819</v>
      </c>
      <c r="M12" s="21">
        <v>7287</v>
      </c>
      <c r="N12" s="21">
        <v>7733</v>
      </c>
      <c r="O12" s="21">
        <v>8325</v>
      </c>
      <c r="P12" s="21">
        <v>8431</v>
      </c>
      <c r="Q12" s="21">
        <v>9054</v>
      </c>
      <c r="R12" s="21">
        <v>10227</v>
      </c>
      <c r="S12" s="21">
        <v>11420</v>
      </c>
      <c r="T12" s="71">
        <v>13751</v>
      </c>
      <c r="U12" s="24"/>
      <c r="V12" s="189">
        <f t="shared" si="0"/>
        <v>6.073763250883392</v>
      </c>
      <c r="W12" s="121">
        <f>((T12-S12)/S12)</f>
        <v>0.2041155866900175</v>
      </c>
      <c r="X12" s="2"/>
    </row>
    <row r="13" spans="1:24" ht="15">
      <c r="A13" s="7"/>
      <c r="B13" s="29" t="s">
        <v>1</v>
      </c>
      <c r="C13" s="199">
        <v>5991</v>
      </c>
      <c r="D13" s="199">
        <v>6143</v>
      </c>
      <c r="E13" s="199">
        <v>6726</v>
      </c>
      <c r="F13" s="199">
        <v>8158</v>
      </c>
      <c r="G13" s="199">
        <v>8802</v>
      </c>
      <c r="H13" s="199">
        <v>9113</v>
      </c>
      <c r="I13" s="199">
        <v>9756</v>
      </c>
      <c r="J13" s="199">
        <v>11600</v>
      </c>
      <c r="K13" s="199">
        <v>11934</v>
      </c>
      <c r="L13" s="24">
        <v>12763</v>
      </c>
      <c r="M13" s="24">
        <v>13135</v>
      </c>
      <c r="N13" s="24">
        <v>13355</v>
      </c>
      <c r="O13" s="24">
        <v>14459</v>
      </c>
      <c r="P13" s="24">
        <v>14733</v>
      </c>
      <c r="Q13" s="24">
        <v>15996</v>
      </c>
      <c r="R13" s="24">
        <v>18420</v>
      </c>
      <c r="S13" s="24">
        <v>21671</v>
      </c>
      <c r="T13" s="27">
        <v>28498</v>
      </c>
      <c r="U13" s="24"/>
      <c r="V13" s="189">
        <f t="shared" si="0"/>
        <v>4.639101416246134</v>
      </c>
      <c r="W13" s="121">
        <f>((T13-S13)/S13)</f>
        <v>0.3150293018319413</v>
      </c>
      <c r="X13" s="2"/>
    </row>
    <row r="14" spans="1:24" ht="15">
      <c r="A14" s="7"/>
      <c r="B14" s="19" t="s">
        <v>15</v>
      </c>
      <c r="C14" s="20">
        <v>3442</v>
      </c>
      <c r="D14" s="52">
        <v>3785</v>
      </c>
      <c r="E14" s="52">
        <v>4770</v>
      </c>
      <c r="F14" s="52">
        <v>6483</v>
      </c>
      <c r="G14" s="52">
        <v>7461</v>
      </c>
      <c r="H14" s="52">
        <v>8577</v>
      </c>
      <c r="I14" s="52">
        <v>9612</v>
      </c>
      <c r="J14" s="52">
        <v>11589</v>
      </c>
      <c r="K14" s="52">
        <v>12796</v>
      </c>
      <c r="L14" s="52">
        <v>13149</v>
      </c>
      <c r="M14" s="52">
        <v>13523</v>
      </c>
      <c r="N14" s="53">
        <v>14583</v>
      </c>
      <c r="O14" s="53">
        <v>15140</v>
      </c>
      <c r="P14" s="53">
        <v>14240</v>
      </c>
      <c r="Q14" s="53">
        <v>14145</v>
      </c>
      <c r="R14" s="53">
        <v>14838</v>
      </c>
      <c r="S14" s="53">
        <v>15281</v>
      </c>
      <c r="T14" s="53">
        <v>17087</v>
      </c>
      <c r="U14" s="53"/>
      <c r="V14" s="81">
        <f t="shared" si="0"/>
        <v>4.51439894319683</v>
      </c>
      <c r="W14" s="82">
        <f>((T14-S14)/S14)</f>
        <v>0.11818598259276225</v>
      </c>
      <c r="X14" s="2"/>
    </row>
    <row r="15" spans="1:24" ht="15">
      <c r="A15" s="5"/>
      <c r="B15" s="17" t="s">
        <v>0</v>
      </c>
      <c r="C15" s="59">
        <v>1022</v>
      </c>
      <c r="D15" s="59">
        <v>1236</v>
      </c>
      <c r="E15" s="59">
        <v>1608</v>
      </c>
      <c r="F15" s="59">
        <v>2304</v>
      </c>
      <c r="G15" s="59">
        <v>2681</v>
      </c>
      <c r="H15" s="59">
        <v>3144</v>
      </c>
      <c r="I15" s="59">
        <v>3572</v>
      </c>
      <c r="J15" s="59">
        <v>4274</v>
      </c>
      <c r="K15" s="59">
        <v>4863</v>
      </c>
      <c r="L15" s="59">
        <v>4959</v>
      </c>
      <c r="M15" s="59">
        <v>5212</v>
      </c>
      <c r="N15" s="59">
        <v>5644</v>
      </c>
      <c r="O15" s="59">
        <v>6082</v>
      </c>
      <c r="P15" s="59">
        <v>5995</v>
      </c>
      <c r="Q15" s="59">
        <v>6049</v>
      </c>
      <c r="R15" s="59">
        <v>6506</v>
      </c>
      <c r="S15" s="59">
        <v>6664</v>
      </c>
      <c r="T15" s="61">
        <v>7109</v>
      </c>
      <c r="U15" s="59"/>
      <c r="V15" s="189">
        <f t="shared" si="0"/>
        <v>5.751618122977346</v>
      </c>
      <c r="W15" s="121">
        <f>((T15-S15)/S15)</f>
        <v>0.06677671068427371</v>
      </c>
      <c r="X15" s="2"/>
    </row>
    <row r="16" spans="1:24" ht="15">
      <c r="A16" s="5"/>
      <c r="B16" s="18" t="s">
        <v>1</v>
      </c>
      <c r="C16" s="56">
        <v>2420</v>
      </c>
      <c r="D16" s="56">
        <v>2549</v>
      </c>
      <c r="E16" s="56">
        <v>3162</v>
      </c>
      <c r="F16" s="56">
        <v>4179</v>
      </c>
      <c r="G16" s="56">
        <v>4780</v>
      </c>
      <c r="H16" s="56">
        <v>5433</v>
      </c>
      <c r="I16" s="56">
        <v>6040</v>
      </c>
      <c r="J16" s="56">
        <v>7315</v>
      </c>
      <c r="K16" s="56">
        <v>7933</v>
      </c>
      <c r="L16" s="56">
        <v>8190</v>
      </c>
      <c r="M16" s="56">
        <v>8311</v>
      </c>
      <c r="N16" s="56">
        <v>8939</v>
      </c>
      <c r="O16" s="56">
        <v>9058</v>
      </c>
      <c r="P16" s="56">
        <v>8245</v>
      </c>
      <c r="Q16" s="56">
        <v>8096</v>
      </c>
      <c r="R16" s="56">
        <v>8332</v>
      </c>
      <c r="S16" s="56">
        <v>8617</v>
      </c>
      <c r="T16" s="57">
        <v>9978</v>
      </c>
      <c r="U16" s="56"/>
      <c r="V16" s="188">
        <f t="shared" si="0"/>
        <v>3.91447626520204</v>
      </c>
      <c r="W16" s="120">
        <f>((T16-S16)/S16)</f>
        <v>0.15794359986074039</v>
      </c>
      <c r="X16" s="2"/>
    </row>
    <row r="17" spans="1:24" ht="15">
      <c r="A17" s="5"/>
      <c r="B17" s="22" t="s">
        <v>16</v>
      </c>
      <c r="C17" s="58">
        <f>C19+C18</f>
        <v>142</v>
      </c>
      <c r="D17" s="58">
        <f aca="true" t="shared" si="1" ref="D17:T17">D19+D18</f>
        <v>167</v>
      </c>
      <c r="E17" s="58">
        <f t="shared" si="1"/>
        <v>199</v>
      </c>
      <c r="F17" s="58">
        <f t="shared" si="1"/>
        <v>322</v>
      </c>
      <c r="G17" s="58">
        <f t="shared" si="1"/>
        <v>344</v>
      </c>
      <c r="H17" s="58">
        <f t="shared" si="1"/>
        <v>384</v>
      </c>
      <c r="I17" s="58">
        <f t="shared" si="1"/>
        <v>426</v>
      </c>
      <c r="J17" s="58">
        <f t="shared" si="1"/>
        <v>573</v>
      </c>
      <c r="K17" s="58">
        <f t="shared" si="1"/>
        <v>601</v>
      </c>
      <c r="L17" s="58">
        <f t="shared" si="1"/>
        <v>655</v>
      </c>
      <c r="M17" s="58">
        <f t="shared" si="1"/>
        <v>872</v>
      </c>
      <c r="N17" s="58">
        <f t="shared" si="1"/>
        <v>939</v>
      </c>
      <c r="O17" s="58">
        <f t="shared" si="1"/>
        <v>889</v>
      </c>
      <c r="P17" s="58">
        <f t="shared" si="1"/>
        <v>861</v>
      </c>
      <c r="Q17" s="58">
        <f t="shared" si="1"/>
        <v>1015</v>
      </c>
      <c r="R17" s="58">
        <f t="shared" si="1"/>
        <v>1489</v>
      </c>
      <c r="S17" s="58">
        <f t="shared" si="1"/>
        <v>2263</v>
      </c>
      <c r="T17" s="72">
        <f t="shared" si="1"/>
        <v>4055</v>
      </c>
      <c r="U17" s="58"/>
      <c r="V17" s="218">
        <f t="shared" si="0"/>
        <v>24.281437125748504</v>
      </c>
      <c r="W17" s="215">
        <f>((T17-S17)/S17)</f>
        <v>0.7918692001767565</v>
      </c>
      <c r="X17" s="2"/>
    </row>
    <row r="18" spans="1:24" ht="15">
      <c r="A18" s="5"/>
      <c r="B18" s="23" t="s">
        <v>0</v>
      </c>
      <c r="C18" s="59">
        <v>65</v>
      </c>
      <c r="D18" s="59">
        <v>76</v>
      </c>
      <c r="E18" s="59">
        <v>86</v>
      </c>
      <c r="F18" s="59">
        <v>157</v>
      </c>
      <c r="G18" s="59">
        <v>151</v>
      </c>
      <c r="H18" s="59">
        <v>184</v>
      </c>
      <c r="I18" s="59">
        <v>207</v>
      </c>
      <c r="J18" s="59">
        <v>246</v>
      </c>
      <c r="K18" s="59">
        <v>286</v>
      </c>
      <c r="L18" s="59">
        <v>309</v>
      </c>
      <c r="M18" s="59">
        <v>444</v>
      </c>
      <c r="N18" s="59">
        <v>453</v>
      </c>
      <c r="O18" s="59">
        <v>426</v>
      </c>
      <c r="P18" s="59">
        <v>445</v>
      </c>
      <c r="Q18" s="59">
        <v>488</v>
      </c>
      <c r="R18" s="59">
        <v>661</v>
      </c>
      <c r="S18" s="59">
        <v>898</v>
      </c>
      <c r="T18" s="61">
        <v>1394</v>
      </c>
      <c r="U18" s="59"/>
      <c r="V18" s="189">
        <f t="shared" si="0"/>
        <v>18.342105263157894</v>
      </c>
      <c r="W18" s="121">
        <f aca="true" t="shared" si="2" ref="W18:W19">((T18-S18)/S18)</f>
        <v>0.5523385300668151</v>
      </c>
      <c r="X18" s="2"/>
    </row>
    <row r="19" spans="1:24" ht="15">
      <c r="A19" s="5"/>
      <c r="B19" s="25" t="s">
        <v>1</v>
      </c>
      <c r="C19" s="56">
        <v>77</v>
      </c>
      <c r="D19" s="56">
        <v>91</v>
      </c>
      <c r="E19" s="56">
        <v>113</v>
      </c>
      <c r="F19" s="56">
        <v>165</v>
      </c>
      <c r="G19" s="56">
        <v>193</v>
      </c>
      <c r="H19" s="56">
        <v>200</v>
      </c>
      <c r="I19" s="56">
        <v>219</v>
      </c>
      <c r="J19" s="56">
        <v>327</v>
      </c>
      <c r="K19" s="56">
        <v>315</v>
      </c>
      <c r="L19" s="56">
        <v>346</v>
      </c>
      <c r="M19" s="56">
        <v>428</v>
      </c>
      <c r="N19" s="56">
        <v>486</v>
      </c>
      <c r="O19" s="56">
        <v>463</v>
      </c>
      <c r="P19" s="56">
        <v>416</v>
      </c>
      <c r="Q19" s="56">
        <v>527</v>
      </c>
      <c r="R19" s="56">
        <v>828</v>
      </c>
      <c r="S19" s="56">
        <v>1365</v>
      </c>
      <c r="T19" s="57">
        <v>2661</v>
      </c>
      <c r="U19" s="190"/>
      <c r="V19" s="191">
        <f t="shared" si="0"/>
        <v>29.24175824175824</v>
      </c>
      <c r="W19" s="127">
        <f t="shared" si="2"/>
        <v>0.9494505494505494</v>
      </c>
      <c r="X19" s="2"/>
    </row>
    <row r="20" spans="1:24" ht="15">
      <c r="A20" s="5"/>
      <c r="B20" s="26" t="s">
        <v>17</v>
      </c>
      <c r="C20" s="60">
        <f aca="true" t="shared" si="3" ref="C20:T20">C14-C17</f>
        <v>3300</v>
      </c>
      <c r="D20" s="60">
        <f t="shared" si="3"/>
        <v>3618</v>
      </c>
      <c r="E20" s="60">
        <f t="shared" si="3"/>
        <v>4571</v>
      </c>
      <c r="F20" s="60">
        <f t="shared" si="3"/>
        <v>6161</v>
      </c>
      <c r="G20" s="60">
        <f t="shared" si="3"/>
        <v>7117</v>
      </c>
      <c r="H20" s="60">
        <f t="shared" si="3"/>
        <v>8193</v>
      </c>
      <c r="I20" s="60">
        <f t="shared" si="3"/>
        <v>9186</v>
      </c>
      <c r="J20" s="60">
        <f t="shared" si="3"/>
        <v>11016</v>
      </c>
      <c r="K20" s="60">
        <f t="shared" si="3"/>
        <v>12195</v>
      </c>
      <c r="L20" s="60">
        <f t="shared" si="3"/>
        <v>12494</v>
      </c>
      <c r="M20" s="60">
        <f t="shared" si="3"/>
        <v>12651</v>
      </c>
      <c r="N20" s="60">
        <f t="shared" si="3"/>
        <v>13644</v>
      </c>
      <c r="O20" s="60">
        <f t="shared" si="3"/>
        <v>14251</v>
      </c>
      <c r="P20" s="60">
        <f t="shared" si="3"/>
        <v>13379</v>
      </c>
      <c r="Q20" s="60">
        <f t="shared" si="3"/>
        <v>13130</v>
      </c>
      <c r="R20" s="60">
        <f t="shared" si="3"/>
        <v>13349</v>
      </c>
      <c r="S20" s="60">
        <f t="shared" si="3"/>
        <v>13018</v>
      </c>
      <c r="T20" s="73">
        <f t="shared" si="3"/>
        <v>13032</v>
      </c>
      <c r="U20" s="60"/>
      <c r="V20" s="217">
        <f t="shared" si="0"/>
        <v>3.601990049751244</v>
      </c>
      <c r="W20" s="216">
        <f>((T20-S20)/S20)</f>
        <v>0.0010754340144415425</v>
      </c>
      <c r="X20" s="2"/>
    </row>
    <row r="21" spans="1:24" ht="15">
      <c r="A21" s="5"/>
      <c r="B21" s="23" t="s">
        <v>0</v>
      </c>
      <c r="C21" s="56">
        <f aca="true" t="shared" si="4" ref="C21:T21">C15-C18</f>
        <v>957</v>
      </c>
      <c r="D21" s="56">
        <f t="shared" si="4"/>
        <v>1160</v>
      </c>
      <c r="E21" s="56">
        <f t="shared" si="4"/>
        <v>1522</v>
      </c>
      <c r="F21" s="56">
        <f t="shared" si="4"/>
        <v>2147</v>
      </c>
      <c r="G21" s="56">
        <f t="shared" si="4"/>
        <v>2530</v>
      </c>
      <c r="H21" s="56">
        <f t="shared" si="4"/>
        <v>2960</v>
      </c>
      <c r="I21" s="56">
        <f t="shared" si="4"/>
        <v>3365</v>
      </c>
      <c r="J21" s="56">
        <f t="shared" si="4"/>
        <v>4028</v>
      </c>
      <c r="K21" s="56">
        <f t="shared" si="4"/>
        <v>4577</v>
      </c>
      <c r="L21" s="56">
        <f t="shared" si="4"/>
        <v>4650</v>
      </c>
      <c r="M21" s="56">
        <f t="shared" si="4"/>
        <v>4768</v>
      </c>
      <c r="N21" s="56">
        <f t="shared" si="4"/>
        <v>5191</v>
      </c>
      <c r="O21" s="56">
        <f t="shared" si="4"/>
        <v>5656</v>
      </c>
      <c r="P21" s="56">
        <f t="shared" si="4"/>
        <v>5550</v>
      </c>
      <c r="Q21" s="56">
        <f t="shared" si="4"/>
        <v>5561</v>
      </c>
      <c r="R21" s="56">
        <f t="shared" si="4"/>
        <v>5845</v>
      </c>
      <c r="S21" s="56">
        <f t="shared" si="4"/>
        <v>5766</v>
      </c>
      <c r="T21" s="57">
        <f t="shared" si="4"/>
        <v>5715</v>
      </c>
      <c r="U21" s="56"/>
      <c r="V21" s="188">
        <f t="shared" si="0"/>
        <v>4.926724137931035</v>
      </c>
      <c r="W21" s="121">
        <f aca="true" t="shared" si="5" ref="W21:W22">((T21-S21)/S21)</f>
        <v>-0.008844953173777315</v>
      </c>
      <c r="X21" s="2"/>
    </row>
    <row r="22" spans="1:24" ht="15">
      <c r="A22" s="5"/>
      <c r="B22" s="18" t="s">
        <v>1</v>
      </c>
      <c r="C22" s="59">
        <f aca="true" t="shared" si="6" ref="C22:T22">C16-C19</f>
        <v>2343</v>
      </c>
      <c r="D22" s="59">
        <f t="shared" si="6"/>
        <v>2458</v>
      </c>
      <c r="E22" s="59">
        <f t="shared" si="6"/>
        <v>3049</v>
      </c>
      <c r="F22" s="59">
        <f t="shared" si="6"/>
        <v>4014</v>
      </c>
      <c r="G22" s="59">
        <f t="shared" si="6"/>
        <v>4587</v>
      </c>
      <c r="H22" s="59">
        <f t="shared" si="6"/>
        <v>5233</v>
      </c>
      <c r="I22" s="59">
        <f t="shared" si="6"/>
        <v>5821</v>
      </c>
      <c r="J22" s="59">
        <f t="shared" si="6"/>
        <v>6988</v>
      </c>
      <c r="K22" s="59">
        <f t="shared" si="6"/>
        <v>7618</v>
      </c>
      <c r="L22" s="59">
        <f t="shared" si="6"/>
        <v>7844</v>
      </c>
      <c r="M22" s="59">
        <f t="shared" si="6"/>
        <v>7883</v>
      </c>
      <c r="N22" s="59">
        <f t="shared" si="6"/>
        <v>8453</v>
      </c>
      <c r="O22" s="59">
        <f t="shared" si="6"/>
        <v>8595</v>
      </c>
      <c r="P22" s="59">
        <f t="shared" si="6"/>
        <v>7829</v>
      </c>
      <c r="Q22" s="59">
        <f t="shared" si="6"/>
        <v>7569</v>
      </c>
      <c r="R22" s="59">
        <f t="shared" si="6"/>
        <v>7504</v>
      </c>
      <c r="S22" s="59">
        <f t="shared" si="6"/>
        <v>7252</v>
      </c>
      <c r="T22" s="61">
        <f t="shared" si="6"/>
        <v>7317</v>
      </c>
      <c r="U22" s="59"/>
      <c r="V22" s="189">
        <f t="shared" si="0"/>
        <v>2.9768104149715215</v>
      </c>
      <c r="W22" s="121">
        <f t="shared" si="5"/>
        <v>0.008963044677330391</v>
      </c>
      <c r="X22" s="2"/>
    </row>
    <row r="23" spans="1:24" ht="15">
      <c r="A23" s="7"/>
      <c r="B23" s="19" t="s">
        <v>33</v>
      </c>
      <c r="C23" s="20">
        <v>3822</v>
      </c>
      <c r="D23" s="20">
        <v>3544</v>
      </c>
      <c r="E23" s="20">
        <v>3833</v>
      </c>
      <c r="F23" s="20">
        <v>4599</v>
      </c>
      <c r="G23" s="20">
        <v>5199</v>
      </c>
      <c r="H23" s="20">
        <v>5443</v>
      </c>
      <c r="I23" s="20">
        <v>6208</v>
      </c>
      <c r="J23" s="20">
        <v>7448</v>
      </c>
      <c r="K23" s="20">
        <v>6512</v>
      </c>
      <c r="L23" s="20">
        <v>5129</v>
      </c>
      <c r="M23" s="20">
        <v>4350</v>
      </c>
      <c r="N23" s="20">
        <v>4183</v>
      </c>
      <c r="O23" s="20">
        <v>4681</v>
      </c>
      <c r="P23" s="20">
        <v>4404</v>
      </c>
      <c r="Q23" s="20">
        <v>4944</v>
      </c>
      <c r="R23" s="20">
        <v>5415</v>
      </c>
      <c r="S23" s="20">
        <v>6784</v>
      </c>
      <c r="T23" s="20">
        <v>10375</v>
      </c>
      <c r="U23" s="20">
        <v>14556</v>
      </c>
      <c r="V23" s="81">
        <f t="shared" si="0"/>
        <v>2.9274830699774266</v>
      </c>
      <c r="W23" s="82">
        <f>((T23-S23)/S23)</f>
        <v>0.5293337264150944</v>
      </c>
      <c r="X23" s="2"/>
    </row>
    <row r="24" spans="1:24" ht="15">
      <c r="A24" s="5"/>
      <c r="B24" s="28" t="s">
        <v>0</v>
      </c>
      <c r="C24" s="63">
        <v>850</v>
      </c>
      <c r="D24" s="63">
        <v>843</v>
      </c>
      <c r="E24" s="63">
        <v>957</v>
      </c>
      <c r="F24" s="63">
        <v>1143</v>
      </c>
      <c r="G24" s="63">
        <v>1322</v>
      </c>
      <c r="H24" s="63">
        <v>1405</v>
      </c>
      <c r="I24" s="63">
        <v>1620</v>
      </c>
      <c r="J24" s="63">
        <v>1860</v>
      </c>
      <c r="K24" s="63">
        <v>1665</v>
      </c>
      <c r="L24" s="59">
        <v>1322</v>
      </c>
      <c r="M24" s="59">
        <v>1141</v>
      </c>
      <c r="N24" s="59">
        <v>1132</v>
      </c>
      <c r="O24" s="61">
        <v>1314</v>
      </c>
      <c r="P24" s="59">
        <v>1262</v>
      </c>
      <c r="Q24" s="59">
        <v>1376</v>
      </c>
      <c r="R24" s="59">
        <v>1535</v>
      </c>
      <c r="S24" s="59">
        <v>1899</v>
      </c>
      <c r="T24" s="61">
        <v>2882</v>
      </c>
      <c r="U24" s="200"/>
      <c r="V24" s="193">
        <f t="shared" si="0"/>
        <v>3.4187425860023724</v>
      </c>
      <c r="W24" s="214">
        <f>((T24-S24)/S24)</f>
        <v>0.5176408636124276</v>
      </c>
      <c r="X24" s="2"/>
    </row>
    <row r="25" spans="1:24" ht="15">
      <c r="A25" s="5"/>
      <c r="B25" s="29" t="s">
        <v>1</v>
      </c>
      <c r="C25" s="64">
        <v>2972</v>
      </c>
      <c r="D25" s="64">
        <v>2701</v>
      </c>
      <c r="E25" s="64">
        <v>2876</v>
      </c>
      <c r="F25" s="64">
        <v>3456</v>
      </c>
      <c r="G25" s="64">
        <v>3877</v>
      </c>
      <c r="H25" s="64">
        <v>4038</v>
      </c>
      <c r="I25" s="64">
        <v>4588</v>
      </c>
      <c r="J25" s="64">
        <v>5588</v>
      </c>
      <c r="K25" s="64">
        <v>4847</v>
      </c>
      <c r="L25" s="56">
        <v>3807</v>
      </c>
      <c r="M25" s="56">
        <v>3209</v>
      </c>
      <c r="N25" s="56">
        <v>3051</v>
      </c>
      <c r="O25" s="57">
        <v>3367</v>
      </c>
      <c r="P25" s="56">
        <v>3142</v>
      </c>
      <c r="Q25" s="56">
        <v>3568</v>
      </c>
      <c r="R25" s="56">
        <v>3880</v>
      </c>
      <c r="S25" s="56">
        <v>4885</v>
      </c>
      <c r="T25" s="57">
        <v>7493</v>
      </c>
      <c r="U25" s="190"/>
      <c r="V25" s="191">
        <f t="shared" si="0"/>
        <v>2.774157719363199</v>
      </c>
      <c r="W25" s="120">
        <f aca="true" t="shared" si="7" ref="W25:W37">((T25-S25)/S25)</f>
        <v>0.5338792221084954</v>
      </c>
      <c r="X25" s="2"/>
    </row>
    <row r="26" spans="1:24" ht="15">
      <c r="A26" s="5"/>
      <c r="B26" s="26" t="s">
        <v>8</v>
      </c>
      <c r="C26" s="62">
        <f>C28+C27</f>
        <v>1964</v>
      </c>
      <c r="D26" s="62">
        <f aca="true" t="shared" si="8" ref="D26:T26">D28+D27</f>
        <v>1834</v>
      </c>
      <c r="E26" s="62">
        <f t="shared" si="8"/>
        <v>1886</v>
      </c>
      <c r="F26" s="62">
        <f t="shared" si="8"/>
        <v>2318</v>
      </c>
      <c r="G26" s="62">
        <f t="shared" si="8"/>
        <v>2456</v>
      </c>
      <c r="H26" s="62">
        <f t="shared" si="8"/>
        <v>2522</v>
      </c>
      <c r="I26" s="62">
        <f t="shared" si="8"/>
        <v>2842</v>
      </c>
      <c r="J26" s="62">
        <f t="shared" si="8"/>
        <v>3372</v>
      </c>
      <c r="K26" s="62">
        <f t="shared" si="8"/>
        <v>3027</v>
      </c>
      <c r="L26" s="62">
        <f t="shared" si="8"/>
        <v>2656</v>
      </c>
      <c r="M26" s="62">
        <f t="shared" si="8"/>
        <v>2210</v>
      </c>
      <c r="N26" s="62">
        <f t="shared" si="8"/>
        <v>2086</v>
      </c>
      <c r="O26" s="62">
        <f t="shared" si="8"/>
        <v>2505</v>
      </c>
      <c r="P26" s="62">
        <f t="shared" si="8"/>
        <v>2448</v>
      </c>
      <c r="Q26" s="62">
        <f t="shared" si="8"/>
        <v>2831</v>
      </c>
      <c r="R26" s="62">
        <f t="shared" si="8"/>
        <v>3414</v>
      </c>
      <c r="S26" s="62">
        <f t="shared" si="8"/>
        <v>4506</v>
      </c>
      <c r="T26" s="74">
        <f t="shared" si="8"/>
        <v>7263</v>
      </c>
      <c r="U26" s="62"/>
      <c r="V26" s="217">
        <f t="shared" si="0"/>
        <v>3.960196292257361</v>
      </c>
      <c r="W26" s="215">
        <f t="shared" si="7"/>
        <v>0.6118508655126498</v>
      </c>
      <c r="X26" s="2"/>
    </row>
    <row r="27" spans="1:24" ht="15">
      <c r="A27" s="5"/>
      <c r="B27" s="23" t="s">
        <v>0</v>
      </c>
      <c r="C27" s="63">
        <v>399</v>
      </c>
      <c r="D27" s="63">
        <v>387</v>
      </c>
      <c r="E27" s="63">
        <v>453</v>
      </c>
      <c r="F27" s="63">
        <v>560</v>
      </c>
      <c r="G27" s="63">
        <v>603</v>
      </c>
      <c r="H27" s="63">
        <v>634</v>
      </c>
      <c r="I27" s="63">
        <v>737</v>
      </c>
      <c r="J27" s="63">
        <v>845</v>
      </c>
      <c r="K27" s="63">
        <v>784</v>
      </c>
      <c r="L27" s="59">
        <v>695</v>
      </c>
      <c r="M27" s="59">
        <v>574</v>
      </c>
      <c r="N27" s="59">
        <v>572</v>
      </c>
      <c r="O27" s="61">
        <v>746</v>
      </c>
      <c r="P27" s="59">
        <v>720</v>
      </c>
      <c r="Q27" s="59">
        <v>803</v>
      </c>
      <c r="R27" s="59">
        <v>973</v>
      </c>
      <c r="S27" s="59">
        <v>1261</v>
      </c>
      <c r="T27" s="61">
        <v>2048</v>
      </c>
      <c r="U27" s="59"/>
      <c r="V27" s="189">
        <f t="shared" si="0"/>
        <v>5.291989664082688</v>
      </c>
      <c r="W27" s="121">
        <f t="shared" si="7"/>
        <v>0.6241078509119746</v>
      </c>
      <c r="X27" s="2"/>
    </row>
    <row r="28" spans="1:24" ht="15">
      <c r="A28" s="5"/>
      <c r="B28" s="18" t="s">
        <v>1</v>
      </c>
      <c r="C28" s="64">
        <v>1565</v>
      </c>
      <c r="D28" s="64">
        <v>1447</v>
      </c>
      <c r="E28" s="64">
        <v>1433</v>
      </c>
      <c r="F28" s="64">
        <v>1758</v>
      </c>
      <c r="G28" s="64">
        <v>1853</v>
      </c>
      <c r="H28" s="64">
        <v>1888</v>
      </c>
      <c r="I28" s="64">
        <v>2105</v>
      </c>
      <c r="J28" s="64">
        <v>2527</v>
      </c>
      <c r="K28" s="64">
        <v>2243</v>
      </c>
      <c r="L28" s="56">
        <v>1961</v>
      </c>
      <c r="M28" s="56">
        <v>1636</v>
      </c>
      <c r="N28" s="56">
        <v>1514</v>
      </c>
      <c r="O28" s="57">
        <v>1759</v>
      </c>
      <c r="P28" s="56">
        <v>1728</v>
      </c>
      <c r="Q28" s="56">
        <v>2028</v>
      </c>
      <c r="R28" s="56">
        <v>2441</v>
      </c>
      <c r="S28" s="56">
        <v>3245</v>
      </c>
      <c r="T28" s="57">
        <v>5215</v>
      </c>
      <c r="U28" s="56"/>
      <c r="V28" s="188">
        <f t="shared" si="0"/>
        <v>3.6040082930200414</v>
      </c>
      <c r="W28" s="127">
        <f t="shared" si="7"/>
        <v>0.6070878274268104</v>
      </c>
      <c r="X28" s="2"/>
    </row>
    <row r="29" spans="1:24" ht="15">
      <c r="A29" s="5"/>
      <c r="B29" s="30" t="s">
        <v>7</v>
      </c>
      <c r="C29" s="65">
        <f>C30+C31</f>
        <v>47</v>
      </c>
      <c r="D29" s="65">
        <f aca="true" t="shared" si="9" ref="D29:T29">D30+D31</f>
        <v>46</v>
      </c>
      <c r="E29" s="65">
        <f t="shared" si="9"/>
        <v>75</v>
      </c>
      <c r="F29" s="65">
        <f t="shared" si="9"/>
        <v>65</v>
      </c>
      <c r="G29" s="65">
        <f t="shared" si="9"/>
        <v>109</v>
      </c>
      <c r="H29" s="65">
        <f t="shared" si="9"/>
        <v>130</v>
      </c>
      <c r="I29" s="65">
        <f t="shared" si="9"/>
        <v>174</v>
      </c>
      <c r="J29" s="65">
        <f t="shared" si="9"/>
        <v>432</v>
      </c>
      <c r="K29" s="65">
        <f t="shared" si="9"/>
        <v>219</v>
      </c>
      <c r="L29" s="65">
        <f t="shared" si="9"/>
        <v>182</v>
      </c>
      <c r="M29" s="65">
        <f t="shared" si="9"/>
        <v>176</v>
      </c>
      <c r="N29" s="65">
        <f t="shared" si="9"/>
        <v>167</v>
      </c>
      <c r="O29" s="65">
        <f t="shared" si="9"/>
        <v>189</v>
      </c>
      <c r="P29" s="65">
        <f t="shared" si="9"/>
        <v>182</v>
      </c>
      <c r="Q29" s="65">
        <f t="shared" si="9"/>
        <v>245</v>
      </c>
      <c r="R29" s="65">
        <f t="shared" si="9"/>
        <v>628</v>
      </c>
      <c r="S29" s="65">
        <f t="shared" si="9"/>
        <v>1542</v>
      </c>
      <c r="T29" s="75">
        <f t="shared" si="9"/>
        <v>4184</v>
      </c>
      <c r="U29" s="192"/>
      <c r="V29" s="218">
        <f t="shared" si="0"/>
        <v>90.95652173913044</v>
      </c>
      <c r="W29" s="216">
        <f>((T29-S29)/S29)</f>
        <v>1.7133592736705576</v>
      </c>
      <c r="X29" s="2"/>
    </row>
    <row r="30" spans="1:24" ht="15">
      <c r="A30" s="5"/>
      <c r="B30" s="32" t="s">
        <v>0</v>
      </c>
      <c r="C30" s="66">
        <v>13</v>
      </c>
      <c r="D30" s="66">
        <v>13</v>
      </c>
      <c r="E30" s="66">
        <v>25</v>
      </c>
      <c r="F30" s="66">
        <v>19</v>
      </c>
      <c r="G30" s="66">
        <v>44</v>
      </c>
      <c r="H30" s="66">
        <v>41</v>
      </c>
      <c r="I30" s="66">
        <v>62</v>
      </c>
      <c r="J30" s="66">
        <v>109</v>
      </c>
      <c r="K30" s="66">
        <v>63</v>
      </c>
      <c r="L30" s="59">
        <v>59</v>
      </c>
      <c r="M30" s="59">
        <v>61</v>
      </c>
      <c r="N30" s="59">
        <v>63</v>
      </c>
      <c r="O30" s="61">
        <v>87</v>
      </c>
      <c r="P30" s="59">
        <v>59</v>
      </c>
      <c r="Q30" s="59">
        <v>87</v>
      </c>
      <c r="R30" s="59">
        <v>187</v>
      </c>
      <c r="S30" s="59">
        <v>425</v>
      </c>
      <c r="T30" s="61">
        <v>1171</v>
      </c>
      <c r="U30" s="59"/>
      <c r="V30" s="189">
        <f t="shared" si="0"/>
        <v>90.07692307692308</v>
      </c>
      <c r="W30" s="121">
        <f>((T30-S30)/S30)</f>
        <v>1.755294117647059</v>
      </c>
      <c r="X30" s="2"/>
    </row>
    <row r="31" spans="1:24" ht="15">
      <c r="A31" s="5"/>
      <c r="B31" s="34" t="s">
        <v>1</v>
      </c>
      <c r="C31" s="67">
        <v>34</v>
      </c>
      <c r="D31" s="67">
        <v>33</v>
      </c>
      <c r="E31" s="67">
        <v>50</v>
      </c>
      <c r="F31" s="67">
        <v>46</v>
      </c>
      <c r="G31" s="67">
        <v>65</v>
      </c>
      <c r="H31" s="67">
        <v>89</v>
      </c>
      <c r="I31" s="67">
        <v>112</v>
      </c>
      <c r="J31" s="67">
        <v>323</v>
      </c>
      <c r="K31" s="67">
        <v>156</v>
      </c>
      <c r="L31" s="54">
        <v>123</v>
      </c>
      <c r="M31" s="54">
        <v>115</v>
      </c>
      <c r="N31" s="54">
        <v>104</v>
      </c>
      <c r="O31" s="55">
        <v>102</v>
      </c>
      <c r="P31" s="59">
        <v>123</v>
      </c>
      <c r="Q31" s="59">
        <v>158</v>
      </c>
      <c r="R31" s="59">
        <v>441</v>
      </c>
      <c r="S31" s="59">
        <v>1117</v>
      </c>
      <c r="T31" s="61">
        <v>3013</v>
      </c>
      <c r="U31" s="190"/>
      <c r="V31" s="191">
        <f t="shared" si="0"/>
        <v>91.3030303030303</v>
      </c>
      <c r="W31" s="120">
        <f>((T31-S31)/S31)</f>
        <v>1.6974037600716203</v>
      </c>
      <c r="X31" s="2"/>
    </row>
    <row r="32" spans="1:24" ht="15">
      <c r="A32" s="5"/>
      <c r="B32" s="30" t="s">
        <v>9</v>
      </c>
      <c r="C32" s="65">
        <f>C33+C34</f>
        <v>1858</v>
      </c>
      <c r="D32" s="65">
        <f aca="true" t="shared" si="10" ref="D32">D33+D34</f>
        <v>1710</v>
      </c>
      <c r="E32" s="65">
        <f aca="true" t="shared" si="11" ref="E32">E33+E34</f>
        <v>1947</v>
      </c>
      <c r="F32" s="65">
        <f aca="true" t="shared" si="12" ref="F32">F33+F34</f>
        <v>2281</v>
      </c>
      <c r="G32" s="65">
        <f aca="true" t="shared" si="13" ref="G32">G33+G34</f>
        <v>2743</v>
      </c>
      <c r="H32" s="65">
        <f aca="true" t="shared" si="14" ref="H32">H33+H34</f>
        <v>2921</v>
      </c>
      <c r="I32" s="65">
        <f aca="true" t="shared" si="15" ref="I32">I33+I34</f>
        <v>3366</v>
      </c>
      <c r="J32" s="65">
        <f aca="true" t="shared" si="16" ref="J32">J33+J34</f>
        <v>4076</v>
      </c>
      <c r="K32" s="65">
        <f aca="true" t="shared" si="17" ref="K32">K33+K34</f>
        <v>3485</v>
      </c>
      <c r="L32" s="65">
        <f aca="true" t="shared" si="18" ref="L32">L33+L34</f>
        <v>2473</v>
      </c>
      <c r="M32" s="65">
        <f aca="true" t="shared" si="19" ref="M32">M33+M34</f>
        <v>2140</v>
      </c>
      <c r="N32" s="65">
        <f aca="true" t="shared" si="20" ref="N32">N33+N34</f>
        <v>2097</v>
      </c>
      <c r="O32" s="65">
        <f aca="true" t="shared" si="21" ref="O32">O33+O34</f>
        <v>2176</v>
      </c>
      <c r="P32" s="65">
        <f aca="true" t="shared" si="22" ref="P32">P33+P34</f>
        <v>1956</v>
      </c>
      <c r="Q32" s="65">
        <f aca="true" t="shared" si="23" ref="Q32">Q33+Q34</f>
        <v>2113</v>
      </c>
      <c r="R32" s="65">
        <f aca="true" t="shared" si="24" ref="R32">R33+R34</f>
        <v>2001</v>
      </c>
      <c r="S32" s="65">
        <f aca="true" t="shared" si="25" ref="S32">S33+S34</f>
        <v>2278</v>
      </c>
      <c r="T32" s="75">
        <f aca="true" t="shared" si="26" ref="T32">T33+T34</f>
        <v>3112</v>
      </c>
      <c r="U32" s="62"/>
      <c r="V32" s="217">
        <f t="shared" si="0"/>
        <v>1.8198830409356725</v>
      </c>
      <c r="W32" s="215">
        <f t="shared" si="7"/>
        <v>0.36611062335381916</v>
      </c>
      <c r="X32" s="2"/>
    </row>
    <row r="33" spans="1:24" ht="15">
      <c r="A33" s="5"/>
      <c r="B33" s="32" t="s">
        <v>0</v>
      </c>
      <c r="C33" s="66">
        <f>C24-C27</f>
        <v>451</v>
      </c>
      <c r="D33" s="66">
        <f aca="true" t="shared" si="27" ref="D33:T33">D24-D27</f>
        <v>456</v>
      </c>
      <c r="E33" s="66">
        <f t="shared" si="27"/>
        <v>504</v>
      </c>
      <c r="F33" s="66">
        <f t="shared" si="27"/>
        <v>583</v>
      </c>
      <c r="G33" s="66">
        <f t="shared" si="27"/>
        <v>719</v>
      </c>
      <c r="H33" s="66">
        <f t="shared" si="27"/>
        <v>771</v>
      </c>
      <c r="I33" s="66">
        <f t="shared" si="27"/>
        <v>883</v>
      </c>
      <c r="J33" s="66">
        <f t="shared" si="27"/>
        <v>1015</v>
      </c>
      <c r="K33" s="66">
        <f t="shared" si="27"/>
        <v>881</v>
      </c>
      <c r="L33" s="66">
        <f t="shared" si="27"/>
        <v>627</v>
      </c>
      <c r="M33" s="66">
        <f t="shared" si="27"/>
        <v>567</v>
      </c>
      <c r="N33" s="66">
        <f t="shared" si="27"/>
        <v>560</v>
      </c>
      <c r="O33" s="66">
        <f t="shared" si="27"/>
        <v>568</v>
      </c>
      <c r="P33" s="66">
        <f t="shared" si="27"/>
        <v>542</v>
      </c>
      <c r="Q33" s="66">
        <f t="shared" si="27"/>
        <v>573</v>
      </c>
      <c r="R33" s="66">
        <f t="shared" si="27"/>
        <v>562</v>
      </c>
      <c r="S33" s="66">
        <f t="shared" si="27"/>
        <v>638</v>
      </c>
      <c r="T33" s="76">
        <f t="shared" si="27"/>
        <v>834</v>
      </c>
      <c r="U33" s="63"/>
      <c r="V33" s="189">
        <f t="shared" si="0"/>
        <v>1.8289473684210527</v>
      </c>
      <c r="W33" s="121">
        <f t="shared" si="7"/>
        <v>0.3072100313479624</v>
      </c>
      <c r="X33" s="2"/>
    </row>
    <row r="34" spans="1:24" ht="15">
      <c r="A34" s="5"/>
      <c r="B34" s="34" t="s">
        <v>1</v>
      </c>
      <c r="C34" s="67">
        <f>C25-C28</f>
        <v>1407</v>
      </c>
      <c r="D34" s="67">
        <f aca="true" t="shared" si="28" ref="D34:T34">D25-D28</f>
        <v>1254</v>
      </c>
      <c r="E34" s="67">
        <f t="shared" si="28"/>
        <v>1443</v>
      </c>
      <c r="F34" s="67">
        <f t="shared" si="28"/>
        <v>1698</v>
      </c>
      <c r="G34" s="67">
        <f t="shared" si="28"/>
        <v>2024</v>
      </c>
      <c r="H34" s="67">
        <f t="shared" si="28"/>
        <v>2150</v>
      </c>
      <c r="I34" s="67">
        <f t="shared" si="28"/>
        <v>2483</v>
      </c>
      <c r="J34" s="67">
        <f t="shared" si="28"/>
        <v>3061</v>
      </c>
      <c r="K34" s="67">
        <f t="shared" si="28"/>
        <v>2604</v>
      </c>
      <c r="L34" s="67">
        <f t="shared" si="28"/>
        <v>1846</v>
      </c>
      <c r="M34" s="67">
        <f t="shared" si="28"/>
        <v>1573</v>
      </c>
      <c r="N34" s="67">
        <f t="shared" si="28"/>
        <v>1537</v>
      </c>
      <c r="O34" s="67">
        <f t="shared" si="28"/>
        <v>1608</v>
      </c>
      <c r="P34" s="67">
        <f t="shared" si="28"/>
        <v>1414</v>
      </c>
      <c r="Q34" s="67">
        <f t="shared" si="28"/>
        <v>1540</v>
      </c>
      <c r="R34" s="67">
        <f t="shared" si="28"/>
        <v>1439</v>
      </c>
      <c r="S34" s="67">
        <f t="shared" si="28"/>
        <v>1640</v>
      </c>
      <c r="T34" s="77">
        <f t="shared" si="28"/>
        <v>2278</v>
      </c>
      <c r="U34" s="64"/>
      <c r="V34" s="188">
        <f t="shared" si="0"/>
        <v>1.8165869218500796</v>
      </c>
      <c r="W34" s="127">
        <f t="shared" si="7"/>
        <v>0.38902439024390245</v>
      </c>
      <c r="X34" s="2"/>
    </row>
    <row r="35" spans="1:24" ht="15">
      <c r="A35" s="5"/>
      <c r="B35" s="30" t="s">
        <v>10</v>
      </c>
      <c r="C35" s="65">
        <f>C36+C37</f>
        <v>3775</v>
      </c>
      <c r="D35" s="65">
        <f aca="true" t="shared" si="29" ref="D35">D36+D37</f>
        <v>3498</v>
      </c>
      <c r="E35" s="65">
        <f aca="true" t="shared" si="30" ref="E35">E36+E37</f>
        <v>3758</v>
      </c>
      <c r="F35" s="65">
        <f aca="true" t="shared" si="31" ref="F35">F36+F37</f>
        <v>4534</v>
      </c>
      <c r="G35" s="65">
        <f aca="true" t="shared" si="32" ref="G35">G36+G37</f>
        <v>5090</v>
      </c>
      <c r="H35" s="65">
        <f aca="true" t="shared" si="33" ref="H35">H36+H37</f>
        <v>5313</v>
      </c>
      <c r="I35" s="65">
        <f aca="true" t="shared" si="34" ref="I35">I36+I37</f>
        <v>6034</v>
      </c>
      <c r="J35" s="65">
        <f aca="true" t="shared" si="35" ref="J35">J36+J37</f>
        <v>7016</v>
      </c>
      <c r="K35" s="65">
        <f aca="true" t="shared" si="36" ref="K35">K36+K37</f>
        <v>6293</v>
      </c>
      <c r="L35" s="65">
        <f aca="true" t="shared" si="37" ref="L35">L36+L37</f>
        <v>4947</v>
      </c>
      <c r="M35" s="65">
        <f aca="true" t="shared" si="38" ref="M35">M36+M37</f>
        <v>4174</v>
      </c>
      <c r="N35" s="65">
        <f aca="true" t="shared" si="39" ref="N35">N36+N37</f>
        <v>4016</v>
      </c>
      <c r="O35" s="65">
        <f aca="true" t="shared" si="40" ref="O35">O36+O37</f>
        <v>4492</v>
      </c>
      <c r="P35" s="65">
        <f aca="true" t="shared" si="41" ref="P35">P36+P37</f>
        <v>4222</v>
      </c>
      <c r="Q35" s="65">
        <f aca="true" t="shared" si="42" ref="Q35">Q36+Q37</f>
        <v>4699</v>
      </c>
      <c r="R35" s="65">
        <f aca="true" t="shared" si="43" ref="R35">R36+R37</f>
        <v>4787</v>
      </c>
      <c r="S35" s="65">
        <f aca="true" t="shared" si="44" ref="S35">S36+S37</f>
        <v>5242</v>
      </c>
      <c r="T35" s="75">
        <f aca="true" t="shared" si="45" ref="T35">T36+T37</f>
        <v>6191</v>
      </c>
      <c r="U35" s="192"/>
      <c r="V35" s="218">
        <f t="shared" si="0"/>
        <v>1.7698684962835907</v>
      </c>
      <c r="W35" s="216">
        <f t="shared" si="7"/>
        <v>0.1810377718428081</v>
      </c>
      <c r="X35" s="2"/>
    </row>
    <row r="36" spans="1:24" ht="15">
      <c r="A36" s="5"/>
      <c r="B36" s="32" t="s">
        <v>0</v>
      </c>
      <c r="C36" s="66">
        <f>C24-C30</f>
        <v>837</v>
      </c>
      <c r="D36" s="66">
        <f aca="true" t="shared" si="46" ref="D36:T36">D24-D30</f>
        <v>830</v>
      </c>
      <c r="E36" s="66">
        <f t="shared" si="46"/>
        <v>932</v>
      </c>
      <c r="F36" s="66">
        <f t="shared" si="46"/>
        <v>1124</v>
      </c>
      <c r="G36" s="66">
        <f t="shared" si="46"/>
        <v>1278</v>
      </c>
      <c r="H36" s="66">
        <f t="shared" si="46"/>
        <v>1364</v>
      </c>
      <c r="I36" s="66">
        <f t="shared" si="46"/>
        <v>1558</v>
      </c>
      <c r="J36" s="66">
        <f t="shared" si="46"/>
        <v>1751</v>
      </c>
      <c r="K36" s="66">
        <f t="shared" si="46"/>
        <v>1602</v>
      </c>
      <c r="L36" s="66">
        <f t="shared" si="46"/>
        <v>1263</v>
      </c>
      <c r="M36" s="66">
        <f t="shared" si="46"/>
        <v>1080</v>
      </c>
      <c r="N36" s="66">
        <f t="shared" si="46"/>
        <v>1069</v>
      </c>
      <c r="O36" s="66">
        <f t="shared" si="46"/>
        <v>1227</v>
      </c>
      <c r="P36" s="66">
        <f t="shared" si="46"/>
        <v>1203</v>
      </c>
      <c r="Q36" s="66">
        <f t="shared" si="46"/>
        <v>1289</v>
      </c>
      <c r="R36" s="66">
        <f t="shared" si="46"/>
        <v>1348</v>
      </c>
      <c r="S36" s="66">
        <f t="shared" si="46"/>
        <v>1474</v>
      </c>
      <c r="T36" s="76">
        <f t="shared" si="46"/>
        <v>1711</v>
      </c>
      <c r="U36" s="63"/>
      <c r="V36" s="189">
        <f t="shared" si="0"/>
        <v>2.06144578313253</v>
      </c>
      <c r="W36" s="121">
        <f t="shared" si="7"/>
        <v>0.16078697421981003</v>
      </c>
      <c r="X36" s="2"/>
    </row>
    <row r="37" spans="1:24" ht="15">
      <c r="A37" s="5"/>
      <c r="B37" s="34" t="s">
        <v>1</v>
      </c>
      <c r="C37" s="194">
        <f>C25-C31</f>
        <v>2938</v>
      </c>
      <c r="D37" s="194">
        <f aca="true" t="shared" si="47" ref="D37:T37">D25-D31</f>
        <v>2668</v>
      </c>
      <c r="E37" s="194">
        <f t="shared" si="47"/>
        <v>2826</v>
      </c>
      <c r="F37" s="194">
        <f t="shared" si="47"/>
        <v>3410</v>
      </c>
      <c r="G37" s="194">
        <f t="shared" si="47"/>
        <v>3812</v>
      </c>
      <c r="H37" s="194">
        <f t="shared" si="47"/>
        <v>3949</v>
      </c>
      <c r="I37" s="194">
        <f t="shared" si="47"/>
        <v>4476</v>
      </c>
      <c r="J37" s="194">
        <f t="shared" si="47"/>
        <v>5265</v>
      </c>
      <c r="K37" s="194">
        <f t="shared" si="47"/>
        <v>4691</v>
      </c>
      <c r="L37" s="194">
        <f t="shared" si="47"/>
        <v>3684</v>
      </c>
      <c r="M37" s="194">
        <f t="shared" si="47"/>
        <v>3094</v>
      </c>
      <c r="N37" s="194">
        <f t="shared" si="47"/>
        <v>2947</v>
      </c>
      <c r="O37" s="194">
        <f t="shared" si="47"/>
        <v>3265</v>
      </c>
      <c r="P37" s="194">
        <f t="shared" si="47"/>
        <v>3019</v>
      </c>
      <c r="Q37" s="194">
        <f t="shared" si="47"/>
        <v>3410</v>
      </c>
      <c r="R37" s="194">
        <f t="shared" si="47"/>
        <v>3439</v>
      </c>
      <c r="S37" s="194">
        <f t="shared" si="47"/>
        <v>3768</v>
      </c>
      <c r="T37" s="195">
        <f t="shared" si="47"/>
        <v>4480</v>
      </c>
      <c r="U37" s="194"/>
      <c r="V37" s="191">
        <f t="shared" si="0"/>
        <v>1.6791604197901049</v>
      </c>
      <c r="W37" s="121">
        <f t="shared" si="7"/>
        <v>0.18895966029723993</v>
      </c>
      <c r="X37" s="2"/>
    </row>
    <row r="38" spans="1:24" ht="15">
      <c r="A38" s="7"/>
      <c r="B38" s="19" t="s">
        <v>34</v>
      </c>
      <c r="C38" s="196">
        <v>1960</v>
      </c>
      <c r="D38" s="196">
        <v>1842</v>
      </c>
      <c r="E38" s="196">
        <v>1779</v>
      </c>
      <c r="F38" s="196">
        <v>2089</v>
      </c>
      <c r="G38" s="196">
        <v>2080</v>
      </c>
      <c r="H38" s="196">
        <v>1878</v>
      </c>
      <c r="I38" s="196">
        <v>2009</v>
      </c>
      <c r="J38" s="196">
        <v>2088</v>
      </c>
      <c r="K38" s="196">
        <v>2399</v>
      </c>
      <c r="L38" s="196">
        <v>3041</v>
      </c>
      <c r="M38" s="196">
        <v>3278</v>
      </c>
      <c r="N38" s="196">
        <v>3036</v>
      </c>
      <c r="O38" s="196">
        <v>4397</v>
      </c>
      <c r="P38" s="196">
        <v>5925</v>
      </c>
      <c r="Q38" s="196">
        <v>8257</v>
      </c>
      <c r="R38" s="196">
        <f>R40+R39</f>
        <v>10574</v>
      </c>
      <c r="S38" s="196">
        <v>12989</v>
      </c>
      <c r="T38" s="196">
        <f>T40+T39</f>
        <v>15469</v>
      </c>
      <c r="U38" s="20">
        <v>15958</v>
      </c>
      <c r="V38" s="81">
        <f t="shared" si="0"/>
        <v>8.397937024972856</v>
      </c>
      <c r="W38" s="82">
        <f>((T38-S38)/S38)</f>
        <v>0.1909307875894988</v>
      </c>
      <c r="X38" s="2"/>
    </row>
    <row r="39" spans="1:24" ht="15">
      <c r="A39" s="5"/>
      <c r="B39" s="32" t="s">
        <v>0</v>
      </c>
      <c r="C39" s="33">
        <v>306</v>
      </c>
      <c r="D39" s="33">
        <v>279</v>
      </c>
      <c r="E39" s="33">
        <v>313</v>
      </c>
      <c r="F39" s="33">
        <v>359</v>
      </c>
      <c r="G39" s="33">
        <v>358</v>
      </c>
      <c r="H39" s="33">
        <v>341</v>
      </c>
      <c r="I39" s="33">
        <v>389</v>
      </c>
      <c r="J39" s="33">
        <v>344</v>
      </c>
      <c r="K39" s="33">
        <v>399</v>
      </c>
      <c r="L39" s="24">
        <v>551</v>
      </c>
      <c r="M39" s="24">
        <v>577</v>
      </c>
      <c r="N39" s="24">
        <v>584</v>
      </c>
      <c r="O39" s="27">
        <v>878</v>
      </c>
      <c r="P39" s="24">
        <v>1213</v>
      </c>
      <c r="Q39" s="24">
        <v>1732</v>
      </c>
      <c r="R39" s="24">
        <v>2414</v>
      </c>
      <c r="S39" s="24">
        <v>3108</v>
      </c>
      <c r="T39" s="71">
        <v>3717</v>
      </c>
      <c r="U39" s="201"/>
      <c r="V39" s="193">
        <f t="shared" si="0"/>
        <v>13.32258064516129</v>
      </c>
      <c r="W39" s="121">
        <f>((T39-S39)/S39)</f>
        <v>0.19594594594594594</v>
      </c>
      <c r="X39" s="2"/>
    </row>
    <row r="40" spans="1:24" ht="15">
      <c r="A40" s="5"/>
      <c r="B40" s="34" t="s">
        <v>1</v>
      </c>
      <c r="C40" s="35">
        <v>1654</v>
      </c>
      <c r="D40" s="35">
        <v>1563</v>
      </c>
      <c r="E40" s="35">
        <v>1466</v>
      </c>
      <c r="F40" s="35">
        <v>1730</v>
      </c>
      <c r="G40" s="35">
        <v>1722</v>
      </c>
      <c r="H40" s="35">
        <v>1537</v>
      </c>
      <c r="I40" s="35">
        <v>1620</v>
      </c>
      <c r="J40" s="35">
        <v>1744</v>
      </c>
      <c r="K40" s="35">
        <v>2000</v>
      </c>
      <c r="L40" s="36">
        <v>2490</v>
      </c>
      <c r="M40" s="36">
        <v>2701</v>
      </c>
      <c r="N40" s="36">
        <v>2452</v>
      </c>
      <c r="O40" s="37">
        <v>3519</v>
      </c>
      <c r="P40" s="21">
        <v>4712</v>
      </c>
      <c r="Q40" s="21">
        <v>6525</v>
      </c>
      <c r="R40" s="21">
        <v>8160</v>
      </c>
      <c r="S40" s="21">
        <v>9881</v>
      </c>
      <c r="T40" s="71">
        <v>11752</v>
      </c>
      <c r="U40" s="21"/>
      <c r="V40" s="188">
        <f t="shared" si="0"/>
        <v>7.5188739603326935</v>
      </c>
      <c r="W40" s="120">
        <f aca="true" t="shared" si="48" ref="W40:W46">((T40-S40)/S40)</f>
        <v>0.18935330432142497</v>
      </c>
      <c r="X40" s="2"/>
    </row>
    <row r="41" spans="1:24" s="11" customFormat="1" ht="15">
      <c r="A41" s="10"/>
      <c r="B41" s="40" t="s">
        <v>18</v>
      </c>
      <c r="C41" s="31">
        <f aca="true" t="shared" si="49" ref="C41:T41">C42+C43</f>
        <v>15</v>
      </c>
      <c r="D41" s="31">
        <f t="shared" si="49"/>
        <v>18</v>
      </c>
      <c r="E41" s="31">
        <f t="shared" si="49"/>
        <v>15</v>
      </c>
      <c r="F41" s="31">
        <f t="shared" si="49"/>
        <v>15</v>
      </c>
      <c r="G41" s="31">
        <f t="shared" si="49"/>
        <v>16</v>
      </c>
      <c r="H41" s="31">
        <f t="shared" si="49"/>
        <v>13</v>
      </c>
      <c r="I41" s="31">
        <f t="shared" si="49"/>
        <v>34</v>
      </c>
      <c r="J41" s="31">
        <f t="shared" si="49"/>
        <v>113</v>
      </c>
      <c r="K41" s="31">
        <f t="shared" si="49"/>
        <v>13</v>
      </c>
      <c r="L41" s="31">
        <f t="shared" si="49"/>
        <v>28</v>
      </c>
      <c r="M41" s="31">
        <f t="shared" si="49"/>
        <v>29</v>
      </c>
      <c r="N41" s="31">
        <f t="shared" si="49"/>
        <v>45</v>
      </c>
      <c r="O41" s="31">
        <f t="shared" si="49"/>
        <v>44</v>
      </c>
      <c r="P41" s="31">
        <f t="shared" si="49"/>
        <v>69</v>
      </c>
      <c r="Q41" s="31">
        <f t="shared" si="49"/>
        <v>209</v>
      </c>
      <c r="R41" s="31">
        <f t="shared" si="49"/>
        <v>1027</v>
      </c>
      <c r="S41" s="31">
        <f t="shared" si="49"/>
        <v>2685</v>
      </c>
      <c r="T41" s="78">
        <f t="shared" si="49"/>
        <v>5781</v>
      </c>
      <c r="U41" s="208"/>
      <c r="V41" s="209">
        <f t="shared" si="0"/>
        <v>321.1666666666667</v>
      </c>
      <c r="W41" s="215">
        <f t="shared" si="48"/>
        <v>1.153072625698324</v>
      </c>
      <c r="X41" s="70"/>
    </row>
    <row r="42" spans="1:24" s="11" customFormat="1" ht="15">
      <c r="A42" s="10"/>
      <c r="B42" s="41" t="s">
        <v>0</v>
      </c>
      <c r="C42" s="33">
        <v>4</v>
      </c>
      <c r="D42" s="33">
        <v>7</v>
      </c>
      <c r="E42" s="33">
        <v>4</v>
      </c>
      <c r="F42" s="33">
        <v>5</v>
      </c>
      <c r="G42" s="33">
        <v>3</v>
      </c>
      <c r="H42" s="33">
        <v>6</v>
      </c>
      <c r="I42" s="33">
        <v>9</v>
      </c>
      <c r="J42" s="33">
        <v>25</v>
      </c>
      <c r="K42" s="33">
        <v>3</v>
      </c>
      <c r="L42" s="33">
        <v>13</v>
      </c>
      <c r="M42" s="33">
        <v>10</v>
      </c>
      <c r="N42" s="33">
        <v>8</v>
      </c>
      <c r="O42" s="33">
        <v>11</v>
      </c>
      <c r="P42" s="33">
        <v>19</v>
      </c>
      <c r="Q42" s="33">
        <v>58</v>
      </c>
      <c r="R42" s="33">
        <v>275</v>
      </c>
      <c r="S42" s="33">
        <v>670</v>
      </c>
      <c r="T42" s="79">
        <v>1430</v>
      </c>
      <c r="U42" s="197"/>
      <c r="V42" s="189">
        <f t="shared" si="0"/>
        <v>204.28571428571428</v>
      </c>
      <c r="W42" s="121">
        <f t="shared" si="48"/>
        <v>1.1343283582089552</v>
      </c>
      <c r="X42" s="70"/>
    </row>
    <row r="43" spans="1:24" s="11" customFormat="1" ht="15">
      <c r="A43" s="10"/>
      <c r="B43" s="42" t="s">
        <v>1</v>
      </c>
      <c r="C43" s="35">
        <v>11</v>
      </c>
      <c r="D43" s="35">
        <v>11</v>
      </c>
      <c r="E43" s="35">
        <v>11</v>
      </c>
      <c r="F43" s="35">
        <v>10</v>
      </c>
      <c r="G43" s="35">
        <v>13</v>
      </c>
      <c r="H43" s="35">
        <v>7</v>
      </c>
      <c r="I43" s="35">
        <v>25</v>
      </c>
      <c r="J43" s="35">
        <v>88</v>
      </c>
      <c r="K43" s="35">
        <v>10</v>
      </c>
      <c r="L43" s="35">
        <v>15</v>
      </c>
      <c r="M43" s="35">
        <v>19</v>
      </c>
      <c r="N43" s="35">
        <v>37</v>
      </c>
      <c r="O43" s="35">
        <v>33</v>
      </c>
      <c r="P43" s="35">
        <v>50</v>
      </c>
      <c r="Q43" s="35">
        <v>151</v>
      </c>
      <c r="R43" s="35">
        <v>752</v>
      </c>
      <c r="S43" s="35">
        <v>2015</v>
      </c>
      <c r="T43" s="80">
        <v>4351</v>
      </c>
      <c r="U43" s="210"/>
      <c r="V43" s="211">
        <f t="shared" si="0"/>
        <v>395.54545454545456</v>
      </c>
      <c r="W43" s="127">
        <f t="shared" si="48"/>
        <v>1.1593052109181141</v>
      </c>
      <c r="X43" s="70"/>
    </row>
    <row r="44" spans="1:24" ht="15">
      <c r="A44" s="10"/>
      <c r="B44" s="40" t="s">
        <v>13</v>
      </c>
      <c r="C44" s="31">
        <f aca="true" t="shared" si="50" ref="C44:S44">C45+C46</f>
        <v>1945</v>
      </c>
      <c r="D44" s="31">
        <f t="shared" si="50"/>
        <v>1824</v>
      </c>
      <c r="E44" s="31">
        <f t="shared" si="50"/>
        <v>1764</v>
      </c>
      <c r="F44" s="31">
        <f t="shared" si="50"/>
        <v>2074</v>
      </c>
      <c r="G44" s="31">
        <f t="shared" si="50"/>
        <v>2064</v>
      </c>
      <c r="H44" s="31">
        <f t="shared" si="50"/>
        <v>1865</v>
      </c>
      <c r="I44" s="31">
        <f t="shared" si="50"/>
        <v>1975</v>
      </c>
      <c r="J44" s="31">
        <f t="shared" si="50"/>
        <v>1975</v>
      </c>
      <c r="K44" s="31">
        <f t="shared" si="50"/>
        <v>2386</v>
      </c>
      <c r="L44" s="31">
        <f t="shared" si="50"/>
        <v>3013</v>
      </c>
      <c r="M44" s="31">
        <f t="shared" si="50"/>
        <v>3249</v>
      </c>
      <c r="N44" s="31">
        <f t="shared" si="50"/>
        <v>2991</v>
      </c>
      <c r="O44" s="31">
        <f t="shared" si="50"/>
        <v>4353</v>
      </c>
      <c r="P44" s="31">
        <f t="shared" si="50"/>
        <v>5856</v>
      </c>
      <c r="Q44" s="31">
        <f t="shared" si="50"/>
        <v>8048</v>
      </c>
      <c r="R44" s="31">
        <f t="shared" si="50"/>
        <v>9547</v>
      </c>
      <c r="S44" s="31">
        <f t="shared" si="50"/>
        <v>10304</v>
      </c>
      <c r="T44" s="78">
        <f>T46+T45</f>
        <v>9688</v>
      </c>
      <c r="U44" s="206"/>
      <c r="V44" s="207">
        <f t="shared" si="0"/>
        <v>5.31140350877193</v>
      </c>
      <c r="W44" s="216">
        <f t="shared" si="48"/>
        <v>-0.059782608695652176</v>
      </c>
      <c r="X44" s="2"/>
    </row>
    <row r="45" spans="1:24" ht="15">
      <c r="A45" s="10"/>
      <c r="B45" s="41" t="s">
        <v>0</v>
      </c>
      <c r="C45" s="33">
        <f>C39-C42</f>
        <v>302</v>
      </c>
      <c r="D45" s="33">
        <f aca="true" t="shared" si="51" ref="D45:T45">D39-D42</f>
        <v>272</v>
      </c>
      <c r="E45" s="33">
        <f t="shared" si="51"/>
        <v>309</v>
      </c>
      <c r="F45" s="33">
        <f t="shared" si="51"/>
        <v>354</v>
      </c>
      <c r="G45" s="33">
        <f t="shared" si="51"/>
        <v>355</v>
      </c>
      <c r="H45" s="33">
        <f t="shared" si="51"/>
        <v>335</v>
      </c>
      <c r="I45" s="33">
        <f t="shared" si="51"/>
        <v>380</v>
      </c>
      <c r="J45" s="33">
        <f t="shared" si="51"/>
        <v>319</v>
      </c>
      <c r="K45" s="33">
        <f t="shared" si="51"/>
        <v>396</v>
      </c>
      <c r="L45" s="33">
        <f t="shared" si="51"/>
        <v>538</v>
      </c>
      <c r="M45" s="33">
        <f t="shared" si="51"/>
        <v>567</v>
      </c>
      <c r="N45" s="33">
        <f t="shared" si="51"/>
        <v>576</v>
      </c>
      <c r="O45" s="33">
        <f t="shared" si="51"/>
        <v>867</v>
      </c>
      <c r="P45" s="33">
        <f t="shared" si="51"/>
        <v>1194</v>
      </c>
      <c r="Q45" s="33">
        <f t="shared" si="51"/>
        <v>1674</v>
      </c>
      <c r="R45" s="33">
        <f t="shared" si="51"/>
        <v>2139</v>
      </c>
      <c r="S45" s="33">
        <f t="shared" si="51"/>
        <v>2438</v>
      </c>
      <c r="T45" s="79">
        <f t="shared" si="51"/>
        <v>2287</v>
      </c>
      <c r="U45" s="197"/>
      <c r="V45" s="189">
        <f t="shared" si="0"/>
        <v>8.408088235294118</v>
      </c>
      <c r="W45" s="121">
        <f t="shared" si="48"/>
        <v>-0.061936013125512716</v>
      </c>
      <c r="X45" s="2"/>
    </row>
    <row r="46" spans="1:24" ht="15">
      <c r="A46" s="10"/>
      <c r="B46" s="42" t="s">
        <v>1</v>
      </c>
      <c r="C46" s="197">
        <f>C40-C43</f>
        <v>1643</v>
      </c>
      <c r="D46" s="197">
        <f aca="true" t="shared" si="52" ref="D46:T46">D40-D43</f>
        <v>1552</v>
      </c>
      <c r="E46" s="197">
        <f t="shared" si="52"/>
        <v>1455</v>
      </c>
      <c r="F46" s="197">
        <f t="shared" si="52"/>
        <v>1720</v>
      </c>
      <c r="G46" s="197">
        <f t="shared" si="52"/>
        <v>1709</v>
      </c>
      <c r="H46" s="197">
        <f t="shared" si="52"/>
        <v>1530</v>
      </c>
      <c r="I46" s="197">
        <f t="shared" si="52"/>
        <v>1595</v>
      </c>
      <c r="J46" s="197">
        <f t="shared" si="52"/>
        <v>1656</v>
      </c>
      <c r="K46" s="197">
        <f t="shared" si="52"/>
        <v>1990</v>
      </c>
      <c r="L46" s="197">
        <f t="shared" si="52"/>
        <v>2475</v>
      </c>
      <c r="M46" s="197">
        <f t="shared" si="52"/>
        <v>2682</v>
      </c>
      <c r="N46" s="197">
        <f t="shared" si="52"/>
        <v>2415</v>
      </c>
      <c r="O46" s="197">
        <f t="shared" si="52"/>
        <v>3486</v>
      </c>
      <c r="P46" s="197">
        <f t="shared" si="52"/>
        <v>4662</v>
      </c>
      <c r="Q46" s="197">
        <f t="shared" si="52"/>
        <v>6374</v>
      </c>
      <c r="R46" s="197">
        <f t="shared" si="52"/>
        <v>7408</v>
      </c>
      <c r="S46" s="197">
        <f t="shared" si="52"/>
        <v>7866</v>
      </c>
      <c r="T46" s="198">
        <f t="shared" si="52"/>
        <v>7401</v>
      </c>
      <c r="U46" s="204"/>
      <c r="V46" s="191">
        <f t="shared" si="0"/>
        <v>4.768685567010309</v>
      </c>
      <c r="W46" s="121">
        <f t="shared" si="48"/>
        <v>-0.05911517925247902</v>
      </c>
      <c r="X46" s="2"/>
    </row>
    <row r="47" spans="1:24" ht="15">
      <c r="A47" s="7"/>
      <c r="B47" s="19" t="s">
        <v>35</v>
      </c>
      <c r="C47" s="20">
        <f>C48+C49</f>
        <v>730</v>
      </c>
      <c r="D47" s="20">
        <f aca="true" t="shared" si="53" ref="D47:T47">D48+D49</f>
        <v>782</v>
      </c>
      <c r="E47" s="20">
        <f t="shared" si="53"/>
        <v>957</v>
      </c>
      <c r="F47" s="20">
        <f t="shared" si="53"/>
        <v>1295</v>
      </c>
      <c r="G47" s="20">
        <f t="shared" si="53"/>
        <v>1400</v>
      </c>
      <c r="H47" s="20">
        <f t="shared" si="53"/>
        <v>1664</v>
      </c>
      <c r="I47" s="20">
        <f t="shared" si="53"/>
        <v>1742</v>
      </c>
      <c r="J47" s="20">
        <f t="shared" si="53"/>
        <v>2707</v>
      </c>
      <c r="K47" s="20">
        <f t="shared" si="53"/>
        <v>2213</v>
      </c>
      <c r="L47" s="20">
        <f t="shared" si="53"/>
        <v>2306</v>
      </c>
      <c r="M47" s="20">
        <f t="shared" si="53"/>
        <v>2946</v>
      </c>
      <c r="N47" s="20">
        <f t="shared" si="53"/>
        <v>3007</v>
      </c>
      <c r="O47" s="20">
        <f t="shared" si="53"/>
        <v>2666</v>
      </c>
      <c r="P47" s="20">
        <f t="shared" si="53"/>
        <v>2628</v>
      </c>
      <c r="Q47" s="20">
        <f t="shared" si="53"/>
        <v>3105</v>
      </c>
      <c r="R47" s="20">
        <f t="shared" si="53"/>
        <v>5544</v>
      </c>
      <c r="S47" s="20">
        <f t="shared" si="53"/>
        <v>9580</v>
      </c>
      <c r="T47" s="20">
        <f t="shared" si="53"/>
        <v>19413</v>
      </c>
      <c r="U47" s="20">
        <v>29406</v>
      </c>
      <c r="V47" s="81">
        <f t="shared" si="0"/>
        <v>24.824808184143222</v>
      </c>
      <c r="W47" s="82">
        <f>((T47-S47)/S47)</f>
        <v>1.0264091858037578</v>
      </c>
      <c r="X47" s="2"/>
    </row>
    <row r="48" spans="1:24" ht="15">
      <c r="A48" s="10"/>
      <c r="B48" s="41" t="s">
        <v>0</v>
      </c>
      <c r="C48" s="39">
        <v>330</v>
      </c>
      <c r="D48" s="39">
        <v>374</v>
      </c>
      <c r="E48" s="39">
        <v>447</v>
      </c>
      <c r="F48" s="39">
        <v>614</v>
      </c>
      <c r="G48" s="39">
        <v>643</v>
      </c>
      <c r="H48" s="39">
        <v>798</v>
      </c>
      <c r="I48" s="39">
        <v>823</v>
      </c>
      <c r="J48" s="39">
        <v>1030</v>
      </c>
      <c r="K48" s="39">
        <v>1053</v>
      </c>
      <c r="L48" s="39">
        <v>1083</v>
      </c>
      <c r="M48" s="39">
        <v>1445</v>
      </c>
      <c r="N48" s="39">
        <v>1440</v>
      </c>
      <c r="O48" s="39">
        <v>1247</v>
      </c>
      <c r="P48" s="39">
        <v>1195</v>
      </c>
      <c r="Q48" s="39">
        <v>1431</v>
      </c>
      <c r="R48" s="39">
        <v>2079</v>
      </c>
      <c r="S48" s="39">
        <v>3020</v>
      </c>
      <c r="T48" s="39">
        <v>5578</v>
      </c>
      <c r="U48" s="205"/>
      <c r="V48" s="193">
        <f t="shared" si="0"/>
        <v>14.914438502673796</v>
      </c>
      <c r="W48" s="121">
        <f>((T48-S48)/S48)</f>
        <v>0.8470198675496688</v>
      </c>
      <c r="X48" s="2"/>
    </row>
    <row r="49" spans="1:24" ht="15">
      <c r="A49" s="10"/>
      <c r="B49" s="42" t="s">
        <v>1</v>
      </c>
      <c r="C49" s="39">
        <v>400</v>
      </c>
      <c r="D49" s="39">
        <v>408</v>
      </c>
      <c r="E49" s="39">
        <v>510</v>
      </c>
      <c r="F49" s="39">
        <v>681</v>
      </c>
      <c r="G49" s="39">
        <v>757</v>
      </c>
      <c r="H49" s="39">
        <v>866</v>
      </c>
      <c r="I49" s="39">
        <v>919</v>
      </c>
      <c r="J49" s="39">
        <v>1677</v>
      </c>
      <c r="K49" s="39">
        <v>1160</v>
      </c>
      <c r="L49" s="39">
        <v>1223</v>
      </c>
      <c r="M49" s="39">
        <v>1501</v>
      </c>
      <c r="N49" s="39">
        <v>1567</v>
      </c>
      <c r="O49" s="39">
        <v>1419</v>
      </c>
      <c r="P49" s="39">
        <v>1433</v>
      </c>
      <c r="Q49" s="39">
        <v>1674</v>
      </c>
      <c r="R49" s="39">
        <v>3465</v>
      </c>
      <c r="S49" s="39">
        <v>6560</v>
      </c>
      <c r="T49" s="39">
        <v>13835</v>
      </c>
      <c r="U49" s="204"/>
      <c r="V49" s="191">
        <f t="shared" si="0"/>
        <v>33.90931372549019</v>
      </c>
      <c r="W49" s="121">
        <f>((T49-S49)/S49)</f>
        <v>1.1089939024390243</v>
      </c>
      <c r="X49" s="2"/>
    </row>
    <row r="50" spans="1:24" ht="15">
      <c r="A50" s="10"/>
      <c r="B50" s="19" t="s">
        <v>36</v>
      </c>
      <c r="C50" s="20">
        <f>C52+C51</f>
        <v>547</v>
      </c>
      <c r="D50" s="20">
        <f aca="true" t="shared" si="54" ref="D50:T50">D52+D51</f>
        <v>578</v>
      </c>
      <c r="E50" s="20">
        <f t="shared" si="54"/>
        <v>563</v>
      </c>
      <c r="F50" s="20">
        <f t="shared" si="54"/>
        <v>941</v>
      </c>
      <c r="G50" s="20">
        <f t="shared" si="54"/>
        <v>1179</v>
      </c>
      <c r="H50" s="20">
        <f t="shared" si="54"/>
        <v>1305</v>
      </c>
      <c r="I50" s="20">
        <f t="shared" si="54"/>
        <v>1608</v>
      </c>
      <c r="J50" s="20">
        <f t="shared" si="54"/>
        <v>1462</v>
      </c>
      <c r="K50" s="20">
        <f t="shared" si="54"/>
        <v>1378</v>
      </c>
      <c r="L50" s="20">
        <f t="shared" si="54"/>
        <v>1302</v>
      </c>
      <c r="M50" s="20">
        <f t="shared" si="54"/>
        <v>1632</v>
      </c>
      <c r="N50" s="20">
        <f t="shared" si="54"/>
        <v>1854</v>
      </c>
      <c r="O50" s="20">
        <f t="shared" si="54"/>
        <v>2266</v>
      </c>
      <c r="P50" s="20">
        <f t="shared" si="54"/>
        <v>2635</v>
      </c>
      <c r="Q50" s="20">
        <f t="shared" si="54"/>
        <v>3627</v>
      </c>
      <c r="R50" s="20">
        <f t="shared" si="54"/>
        <v>4298</v>
      </c>
      <c r="S50" s="20">
        <f t="shared" si="54"/>
        <v>5716</v>
      </c>
      <c r="T50" s="20">
        <f t="shared" si="54"/>
        <v>7542</v>
      </c>
      <c r="U50" s="20">
        <v>10721</v>
      </c>
      <c r="V50" s="81">
        <f t="shared" si="0"/>
        <v>13.048442906574394</v>
      </c>
      <c r="W50" s="82">
        <f>((T50-S50)/S50)</f>
        <v>0.31945416375087476</v>
      </c>
      <c r="X50" s="2"/>
    </row>
    <row r="51" spans="1:24" ht="15">
      <c r="A51" s="10"/>
      <c r="B51" s="32" t="s">
        <v>0</v>
      </c>
      <c r="C51" s="33">
        <v>158</v>
      </c>
      <c r="D51" s="33">
        <v>164</v>
      </c>
      <c r="E51" s="33">
        <v>152</v>
      </c>
      <c r="F51" s="33">
        <v>285</v>
      </c>
      <c r="G51" s="33">
        <v>353</v>
      </c>
      <c r="H51" s="33">
        <v>393</v>
      </c>
      <c r="I51" s="33">
        <v>438</v>
      </c>
      <c r="J51" s="33">
        <v>411</v>
      </c>
      <c r="K51" s="33">
        <v>409</v>
      </c>
      <c r="L51" s="24">
        <v>375</v>
      </c>
      <c r="M51" s="24">
        <v>489</v>
      </c>
      <c r="N51" s="24">
        <v>592</v>
      </c>
      <c r="O51" s="27">
        <v>693</v>
      </c>
      <c r="P51" s="24">
        <v>816</v>
      </c>
      <c r="Q51" s="24">
        <v>1106</v>
      </c>
      <c r="R51" s="24">
        <v>1278</v>
      </c>
      <c r="S51" s="24">
        <v>1745</v>
      </c>
      <c r="T51" s="71">
        <v>2194</v>
      </c>
      <c r="U51" s="201"/>
      <c r="V51" s="193">
        <f t="shared" si="0"/>
        <v>13.378048780487806</v>
      </c>
      <c r="W51" s="121">
        <f>((T51-S51)/S51)</f>
        <v>0.25730659025787966</v>
      </c>
      <c r="X51" s="2"/>
    </row>
    <row r="52" spans="1:24" ht="15">
      <c r="A52" s="10"/>
      <c r="B52" s="34" t="s">
        <v>1</v>
      </c>
      <c r="C52" s="35">
        <v>389</v>
      </c>
      <c r="D52" s="35">
        <v>414</v>
      </c>
      <c r="E52" s="35">
        <v>411</v>
      </c>
      <c r="F52" s="35">
        <v>656</v>
      </c>
      <c r="G52" s="35">
        <v>826</v>
      </c>
      <c r="H52" s="35">
        <v>912</v>
      </c>
      <c r="I52" s="35">
        <v>1170</v>
      </c>
      <c r="J52" s="35">
        <v>1051</v>
      </c>
      <c r="K52" s="35">
        <v>969</v>
      </c>
      <c r="L52" s="36">
        <v>927</v>
      </c>
      <c r="M52" s="36">
        <v>1143</v>
      </c>
      <c r="N52" s="36">
        <v>1262</v>
      </c>
      <c r="O52" s="37">
        <v>1573</v>
      </c>
      <c r="P52" s="21">
        <v>1819</v>
      </c>
      <c r="Q52" s="21">
        <v>2521</v>
      </c>
      <c r="R52" s="21">
        <v>3020</v>
      </c>
      <c r="S52" s="21">
        <v>3971</v>
      </c>
      <c r="T52" s="71">
        <v>5348</v>
      </c>
      <c r="U52" s="21"/>
      <c r="V52" s="188">
        <f t="shared" si="0"/>
        <v>12.917874396135266</v>
      </c>
      <c r="W52" s="120">
        <f>((T52-S52)/S52)</f>
        <v>0.3467640392848149</v>
      </c>
      <c r="X52" s="2"/>
    </row>
    <row r="53" spans="1:24" ht="15">
      <c r="A53" s="10"/>
      <c r="B53" s="40" t="s">
        <v>19</v>
      </c>
      <c r="C53" s="31">
        <f>C55+C54</f>
        <v>187</v>
      </c>
      <c r="D53" s="31">
        <f aca="true" t="shared" si="55" ref="D53:T53">D55+D54</f>
        <v>202</v>
      </c>
      <c r="E53" s="31">
        <f t="shared" si="55"/>
        <v>164</v>
      </c>
      <c r="F53" s="31">
        <f t="shared" si="55"/>
        <v>325</v>
      </c>
      <c r="G53" s="31">
        <f t="shared" si="55"/>
        <v>359</v>
      </c>
      <c r="H53" s="31">
        <f t="shared" si="55"/>
        <v>407</v>
      </c>
      <c r="I53" s="31">
        <f t="shared" si="55"/>
        <v>476</v>
      </c>
      <c r="J53" s="31">
        <f t="shared" si="55"/>
        <v>526</v>
      </c>
      <c r="K53" s="31">
        <f t="shared" si="55"/>
        <v>473</v>
      </c>
      <c r="L53" s="31">
        <f t="shared" si="55"/>
        <v>495</v>
      </c>
      <c r="M53" s="31">
        <f t="shared" si="55"/>
        <v>654</v>
      </c>
      <c r="N53" s="31">
        <f t="shared" si="55"/>
        <v>640</v>
      </c>
      <c r="O53" s="31">
        <f t="shared" si="55"/>
        <v>876</v>
      </c>
      <c r="P53" s="31">
        <f t="shared" si="55"/>
        <v>993</v>
      </c>
      <c r="Q53" s="31">
        <f t="shared" si="55"/>
        <v>1354</v>
      </c>
      <c r="R53" s="31">
        <f t="shared" si="55"/>
        <v>1806</v>
      </c>
      <c r="S53" s="31">
        <f t="shared" si="55"/>
        <v>2345</v>
      </c>
      <c r="T53" s="78">
        <f t="shared" si="55"/>
        <v>3416</v>
      </c>
      <c r="U53" s="202"/>
      <c r="V53" s="203">
        <f t="shared" si="0"/>
        <v>16.91089108910891</v>
      </c>
      <c r="W53" s="215">
        <f aca="true" t="shared" si="56" ref="W53">((T53-S53)/S53)</f>
        <v>0.45671641791044776</v>
      </c>
      <c r="X53" s="2"/>
    </row>
    <row r="54" spans="1:24" ht="15">
      <c r="A54" s="10"/>
      <c r="B54" s="41" t="s">
        <v>0</v>
      </c>
      <c r="C54" s="33">
        <v>46</v>
      </c>
      <c r="D54" s="33">
        <v>49</v>
      </c>
      <c r="E54" s="33">
        <v>42</v>
      </c>
      <c r="F54" s="33">
        <v>114</v>
      </c>
      <c r="G54" s="33">
        <v>119</v>
      </c>
      <c r="H54" s="33">
        <v>128</v>
      </c>
      <c r="I54" s="33">
        <v>145</v>
      </c>
      <c r="J54" s="33">
        <v>170</v>
      </c>
      <c r="K54" s="33">
        <v>150</v>
      </c>
      <c r="L54" s="33">
        <v>151</v>
      </c>
      <c r="M54" s="33">
        <v>207</v>
      </c>
      <c r="N54" s="33">
        <v>255</v>
      </c>
      <c r="O54" s="33">
        <v>316</v>
      </c>
      <c r="P54" s="33">
        <v>378</v>
      </c>
      <c r="Q54" s="33">
        <v>491</v>
      </c>
      <c r="R54" s="33">
        <v>610</v>
      </c>
      <c r="S54" s="33">
        <v>819</v>
      </c>
      <c r="T54" s="79">
        <v>1072</v>
      </c>
      <c r="U54" s="197"/>
      <c r="V54" s="189">
        <f t="shared" si="0"/>
        <v>21.877551020408163</v>
      </c>
      <c r="W54" s="121">
        <f>((T54-S54)/S54)</f>
        <v>0.3089133089133089</v>
      </c>
      <c r="X54" s="2"/>
    </row>
    <row r="55" spans="1:24" ht="15">
      <c r="A55" s="10"/>
      <c r="B55" s="42" t="s">
        <v>1</v>
      </c>
      <c r="C55" s="35">
        <v>141</v>
      </c>
      <c r="D55" s="35">
        <v>153</v>
      </c>
      <c r="E55" s="35">
        <v>122</v>
      </c>
      <c r="F55" s="35">
        <v>211</v>
      </c>
      <c r="G55" s="35">
        <v>240</v>
      </c>
      <c r="H55" s="35">
        <v>279</v>
      </c>
      <c r="I55" s="35">
        <v>331</v>
      </c>
      <c r="J55" s="35">
        <v>356</v>
      </c>
      <c r="K55" s="35">
        <v>323</v>
      </c>
      <c r="L55" s="35">
        <v>344</v>
      </c>
      <c r="M55" s="35">
        <v>447</v>
      </c>
      <c r="N55" s="35">
        <v>385</v>
      </c>
      <c r="O55" s="35">
        <v>560</v>
      </c>
      <c r="P55" s="35">
        <v>615</v>
      </c>
      <c r="Q55" s="35">
        <v>863</v>
      </c>
      <c r="R55" s="35">
        <v>1196</v>
      </c>
      <c r="S55" s="35">
        <v>1526</v>
      </c>
      <c r="T55" s="80">
        <v>2344</v>
      </c>
      <c r="U55" s="204"/>
      <c r="V55" s="191">
        <f t="shared" si="0"/>
        <v>15.320261437908497</v>
      </c>
      <c r="W55" s="127">
        <f>((T55-S55)/S55)</f>
        <v>0.5360419397116645</v>
      </c>
      <c r="X55" s="2"/>
    </row>
    <row r="56" spans="1:24" ht="25.5">
      <c r="A56" s="10"/>
      <c r="B56" s="40" t="s">
        <v>20</v>
      </c>
      <c r="C56" s="31">
        <f>C58+C57</f>
        <v>11</v>
      </c>
      <c r="D56" s="31">
        <f aca="true" t="shared" si="57" ref="D56:T56">D58+D57</f>
        <v>7</v>
      </c>
      <c r="E56" s="31">
        <f t="shared" si="57"/>
        <v>6</v>
      </c>
      <c r="F56" s="31">
        <f t="shared" si="57"/>
        <v>19</v>
      </c>
      <c r="G56" s="31">
        <f t="shared" si="57"/>
        <v>28</v>
      </c>
      <c r="H56" s="31">
        <f t="shared" si="57"/>
        <v>29</v>
      </c>
      <c r="I56" s="31">
        <f t="shared" si="57"/>
        <v>33</v>
      </c>
      <c r="J56" s="31">
        <f t="shared" si="57"/>
        <v>37</v>
      </c>
      <c r="K56" s="31">
        <f t="shared" si="57"/>
        <v>35</v>
      </c>
      <c r="L56" s="31">
        <f t="shared" si="57"/>
        <v>47</v>
      </c>
      <c r="M56" s="31">
        <f t="shared" si="57"/>
        <v>69</v>
      </c>
      <c r="N56" s="31">
        <f t="shared" si="57"/>
        <v>73</v>
      </c>
      <c r="O56" s="31">
        <f t="shared" si="57"/>
        <v>93</v>
      </c>
      <c r="P56" s="31">
        <f t="shared" si="57"/>
        <v>91</v>
      </c>
      <c r="Q56" s="31">
        <f t="shared" si="57"/>
        <v>142</v>
      </c>
      <c r="R56" s="31">
        <f t="shared" si="57"/>
        <v>276</v>
      </c>
      <c r="S56" s="31">
        <f t="shared" si="57"/>
        <v>494</v>
      </c>
      <c r="T56" s="78">
        <f t="shared" si="57"/>
        <v>1042</v>
      </c>
      <c r="U56" s="206"/>
      <c r="V56" s="207">
        <f t="shared" si="0"/>
        <v>148.85714285714286</v>
      </c>
      <c r="W56" s="216">
        <f aca="true" t="shared" si="58" ref="W56">((T56-S56)/S56)</f>
        <v>1.1093117408906883</v>
      </c>
      <c r="X56" s="2"/>
    </row>
    <row r="57" spans="1:24" ht="15">
      <c r="A57" s="10"/>
      <c r="B57" s="41" t="s">
        <v>0</v>
      </c>
      <c r="C57" s="33">
        <v>3</v>
      </c>
      <c r="D57" s="33">
        <v>3</v>
      </c>
      <c r="E57" s="33">
        <v>3</v>
      </c>
      <c r="F57" s="33">
        <v>12</v>
      </c>
      <c r="G57" s="33">
        <v>14</v>
      </c>
      <c r="H57" s="33">
        <v>12</v>
      </c>
      <c r="I57" s="33">
        <v>13</v>
      </c>
      <c r="J57" s="33">
        <v>16</v>
      </c>
      <c r="K57" s="33">
        <v>17</v>
      </c>
      <c r="L57" s="33">
        <v>19</v>
      </c>
      <c r="M57" s="33">
        <v>25</v>
      </c>
      <c r="N57" s="33">
        <v>37</v>
      </c>
      <c r="O57" s="33">
        <v>40</v>
      </c>
      <c r="P57" s="33">
        <v>40</v>
      </c>
      <c r="Q57" s="33">
        <v>67</v>
      </c>
      <c r="R57" s="33">
        <v>106</v>
      </c>
      <c r="S57" s="33">
        <v>174</v>
      </c>
      <c r="T57" s="79">
        <v>322</v>
      </c>
      <c r="U57" s="197"/>
      <c r="V57" s="189">
        <f t="shared" si="0"/>
        <v>107.33333333333333</v>
      </c>
      <c r="W57" s="121">
        <f>((T57-S57)/S57)</f>
        <v>0.8505747126436781</v>
      </c>
      <c r="X57" s="2"/>
    </row>
    <row r="58" spans="1:24" ht="15">
      <c r="A58" s="10"/>
      <c r="B58" s="42" t="s">
        <v>1</v>
      </c>
      <c r="C58" s="35">
        <v>8</v>
      </c>
      <c r="D58" s="35">
        <v>4</v>
      </c>
      <c r="E58" s="35">
        <v>3</v>
      </c>
      <c r="F58" s="35">
        <v>7</v>
      </c>
      <c r="G58" s="35">
        <v>14</v>
      </c>
      <c r="H58" s="35">
        <v>17</v>
      </c>
      <c r="I58" s="35">
        <v>20</v>
      </c>
      <c r="J58" s="35">
        <v>21</v>
      </c>
      <c r="K58" s="35">
        <v>18</v>
      </c>
      <c r="L58" s="35">
        <v>28</v>
      </c>
      <c r="M58" s="35">
        <v>44</v>
      </c>
      <c r="N58" s="35">
        <v>36</v>
      </c>
      <c r="O58" s="35">
        <v>53</v>
      </c>
      <c r="P58" s="35">
        <v>51</v>
      </c>
      <c r="Q58" s="35">
        <v>75</v>
      </c>
      <c r="R58" s="35">
        <v>170</v>
      </c>
      <c r="S58" s="35">
        <v>320</v>
      </c>
      <c r="T58" s="80">
        <v>720</v>
      </c>
      <c r="U58" s="210"/>
      <c r="V58" s="211">
        <f t="shared" si="0"/>
        <v>180</v>
      </c>
      <c r="W58" s="120">
        <f>((T58-S58)/S58)</f>
        <v>1.25</v>
      </c>
      <c r="X58" s="2"/>
    </row>
    <row r="59" spans="1:24" ht="15">
      <c r="A59" s="10"/>
      <c r="B59" s="40" t="s">
        <v>22</v>
      </c>
      <c r="C59" s="31">
        <f>C61+C60</f>
        <v>360</v>
      </c>
      <c r="D59" s="31">
        <f aca="true" t="shared" si="59" ref="D59:T59">D61+D60</f>
        <v>376</v>
      </c>
      <c r="E59" s="31">
        <f t="shared" si="59"/>
        <v>399</v>
      </c>
      <c r="F59" s="31">
        <f t="shared" si="59"/>
        <v>616</v>
      </c>
      <c r="G59" s="31">
        <f t="shared" si="59"/>
        <v>820</v>
      </c>
      <c r="H59" s="31">
        <f t="shared" si="59"/>
        <v>898</v>
      </c>
      <c r="I59" s="31">
        <f t="shared" si="59"/>
        <v>1132</v>
      </c>
      <c r="J59" s="31">
        <f t="shared" si="59"/>
        <v>936</v>
      </c>
      <c r="K59" s="31">
        <f t="shared" si="59"/>
        <v>905</v>
      </c>
      <c r="L59" s="31">
        <f t="shared" si="59"/>
        <v>807</v>
      </c>
      <c r="M59" s="31">
        <f t="shared" si="59"/>
        <v>978</v>
      </c>
      <c r="N59" s="31">
        <f t="shared" si="59"/>
        <v>1214</v>
      </c>
      <c r="O59" s="31">
        <f t="shared" si="59"/>
        <v>1390</v>
      </c>
      <c r="P59" s="31">
        <f t="shared" si="59"/>
        <v>1642</v>
      </c>
      <c r="Q59" s="31">
        <f t="shared" si="59"/>
        <v>2273</v>
      </c>
      <c r="R59" s="31">
        <f t="shared" si="59"/>
        <v>2492</v>
      </c>
      <c r="S59" s="31">
        <f t="shared" si="59"/>
        <v>3371</v>
      </c>
      <c r="T59" s="78">
        <f t="shared" si="59"/>
        <v>4126</v>
      </c>
      <c r="U59" s="206"/>
      <c r="V59" s="207">
        <f t="shared" si="0"/>
        <v>10.97340425531915</v>
      </c>
      <c r="W59" s="215">
        <f aca="true" t="shared" si="60" ref="W59">((T59-S59)/S59)</f>
        <v>0.22396914862058737</v>
      </c>
      <c r="X59" s="2"/>
    </row>
    <row r="60" spans="1:24" ht="15">
      <c r="A60" s="10"/>
      <c r="B60" s="41" t="s">
        <v>0</v>
      </c>
      <c r="C60" s="39">
        <f>C51-C54</f>
        <v>112</v>
      </c>
      <c r="D60" s="39">
        <f aca="true" t="shared" si="61" ref="D60:T60">D51-D54</f>
        <v>115</v>
      </c>
      <c r="E60" s="39">
        <f t="shared" si="61"/>
        <v>110</v>
      </c>
      <c r="F60" s="39">
        <f t="shared" si="61"/>
        <v>171</v>
      </c>
      <c r="G60" s="39">
        <f t="shared" si="61"/>
        <v>234</v>
      </c>
      <c r="H60" s="39">
        <f t="shared" si="61"/>
        <v>265</v>
      </c>
      <c r="I60" s="39">
        <f t="shared" si="61"/>
        <v>293</v>
      </c>
      <c r="J60" s="39">
        <f t="shared" si="61"/>
        <v>241</v>
      </c>
      <c r="K60" s="39">
        <f t="shared" si="61"/>
        <v>259</v>
      </c>
      <c r="L60" s="39">
        <f t="shared" si="61"/>
        <v>224</v>
      </c>
      <c r="M60" s="39">
        <f t="shared" si="61"/>
        <v>282</v>
      </c>
      <c r="N60" s="39">
        <f t="shared" si="61"/>
        <v>337</v>
      </c>
      <c r="O60" s="39">
        <f t="shared" si="61"/>
        <v>377</v>
      </c>
      <c r="P60" s="39">
        <f t="shared" si="61"/>
        <v>438</v>
      </c>
      <c r="Q60" s="39">
        <f t="shared" si="61"/>
        <v>615</v>
      </c>
      <c r="R60" s="39">
        <f t="shared" si="61"/>
        <v>668</v>
      </c>
      <c r="S60" s="39">
        <f t="shared" si="61"/>
        <v>926</v>
      </c>
      <c r="T60" s="39">
        <f t="shared" si="61"/>
        <v>1122</v>
      </c>
      <c r="U60" s="197"/>
      <c r="V60" s="189">
        <f t="shared" si="0"/>
        <v>9.756521739130434</v>
      </c>
      <c r="W60" s="121">
        <f>((T60-S60)/S60)</f>
        <v>0.21166306695464362</v>
      </c>
      <c r="X60" s="2"/>
    </row>
    <row r="61" spans="1:24" ht="15">
      <c r="A61" s="10"/>
      <c r="B61" s="42" t="s">
        <v>1</v>
      </c>
      <c r="C61" s="35">
        <f>C52-C55</f>
        <v>248</v>
      </c>
      <c r="D61" s="35">
        <f aca="true" t="shared" si="62" ref="D61:T61">D52-D55</f>
        <v>261</v>
      </c>
      <c r="E61" s="35">
        <f t="shared" si="62"/>
        <v>289</v>
      </c>
      <c r="F61" s="35">
        <f t="shared" si="62"/>
        <v>445</v>
      </c>
      <c r="G61" s="35">
        <f t="shared" si="62"/>
        <v>586</v>
      </c>
      <c r="H61" s="35">
        <f t="shared" si="62"/>
        <v>633</v>
      </c>
      <c r="I61" s="35">
        <f t="shared" si="62"/>
        <v>839</v>
      </c>
      <c r="J61" s="35">
        <f t="shared" si="62"/>
        <v>695</v>
      </c>
      <c r="K61" s="35">
        <f t="shared" si="62"/>
        <v>646</v>
      </c>
      <c r="L61" s="35">
        <f t="shared" si="62"/>
        <v>583</v>
      </c>
      <c r="M61" s="35">
        <f t="shared" si="62"/>
        <v>696</v>
      </c>
      <c r="N61" s="35">
        <f t="shared" si="62"/>
        <v>877</v>
      </c>
      <c r="O61" s="35">
        <f t="shared" si="62"/>
        <v>1013</v>
      </c>
      <c r="P61" s="35">
        <f t="shared" si="62"/>
        <v>1204</v>
      </c>
      <c r="Q61" s="35">
        <f t="shared" si="62"/>
        <v>1658</v>
      </c>
      <c r="R61" s="35">
        <f t="shared" si="62"/>
        <v>1824</v>
      </c>
      <c r="S61" s="35">
        <f t="shared" si="62"/>
        <v>2445</v>
      </c>
      <c r="T61" s="80">
        <f t="shared" si="62"/>
        <v>3004</v>
      </c>
      <c r="U61" s="212"/>
      <c r="V61" s="188">
        <f t="shared" si="0"/>
        <v>11.509578544061302</v>
      </c>
      <c r="W61" s="127">
        <f>((T61-S61)/S61)</f>
        <v>0.22862985685071574</v>
      </c>
      <c r="X61" s="2"/>
    </row>
    <row r="62" spans="1:24" ht="25.5">
      <c r="A62" s="10"/>
      <c r="B62" s="40" t="s">
        <v>21</v>
      </c>
      <c r="C62" s="31">
        <f>C63+C64</f>
        <v>536</v>
      </c>
      <c r="D62" s="31">
        <f aca="true" t="shared" si="63" ref="D62:T62">D63+D64</f>
        <v>571</v>
      </c>
      <c r="E62" s="31">
        <f t="shared" si="63"/>
        <v>557</v>
      </c>
      <c r="F62" s="31">
        <f t="shared" si="63"/>
        <v>922</v>
      </c>
      <c r="G62" s="31">
        <f t="shared" si="63"/>
        <v>1151</v>
      </c>
      <c r="H62" s="31">
        <f t="shared" si="63"/>
        <v>1276</v>
      </c>
      <c r="I62" s="31">
        <f t="shared" si="63"/>
        <v>1575</v>
      </c>
      <c r="J62" s="31">
        <f t="shared" si="63"/>
        <v>1425</v>
      </c>
      <c r="K62" s="31">
        <f t="shared" si="63"/>
        <v>1343</v>
      </c>
      <c r="L62" s="31">
        <f t="shared" si="63"/>
        <v>1255</v>
      </c>
      <c r="M62" s="31">
        <f t="shared" si="63"/>
        <v>1563</v>
      </c>
      <c r="N62" s="31">
        <f t="shared" si="63"/>
        <v>1781</v>
      </c>
      <c r="O62" s="31">
        <f t="shared" si="63"/>
        <v>2173</v>
      </c>
      <c r="P62" s="31">
        <f t="shared" si="63"/>
        <v>2544</v>
      </c>
      <c r="Q62" s="31">
        <f t="shared" si="63"/>
        <v>3485</v>
      </c>
      <c r="R62" s="31">
        <f t="shared" si="63"/>
        <v>4022</v>
      </c>
      <c r="S62" s="31">
        <f t="shared" si="63"/>
        <v>5222</v>
      </c>
      <c r="T62" s="78">
        <f t="shared" si="63"/>
        <v>6500</v>
      </c>
      <c r="U62" s="202"/>
      <c r="V62" s="203">
        <f t="shared" si="0"/>
        <v>11.38353765323993</v>
      </c>
      <c r="W62" s="216">
        <f aca="true" t="shared" si="64" ref="W62">((T62-S62)/S62)</f>
        <v>0.24473381846036002</v>
      </c>
      <c r="X62" s="2"/>
    </row>
    <row r="63" spans="1:24" ht="15">
      <c r="A63" s="10"/>
      <c r="B63" s="41" t="s">
        <v>0</v>
      </c>
      <c r="C63" s="39">
        <f>C51-C57</f>
        <v>155</v>
      </c>
      <c r="D63" s="39">
        <f aca="true" t="shared" si="65" ref="D63:T63">D51-D57</f>
        <v>161</v>
      </c>
      <c r="E63" s="39">
        <f t="shared" si="65"/>
        <v>149</v>
      </c>
      <c r="F63" s="39">
        <f t="shared" si="65"/>
        <v>273</v>
      </c>
      <c r="G63" s="39">
        <f t="shared" si="65"/>
        <v>339</v>
      </c>
      <c r="H63" s="39">
        <f t="shared" si="65"/>
        <v>381</v>
      </c>
      <c r="I63" s="39">
        <f t="shared" si="65"/>
        <v>425</v>
      </c>
      <c r="J63" s="39">
        <f t="shared" si="65"/>
        <v>395</v>
      </c>
      <c r="K63" s="39">
        <f t="shared" si="65"/>
        <v>392</v>
      </c>
      <c r="L63" s="39">
        <f t="shared" si="65"/>
        <v>356</v>
      </c>
      <c r="M63" s="39">
        <f t="shared" si="65"/>
        <v>464</v>
      </c>
      <c r="N63" s="39">
        <f t="shared" si="65"/>
        <v>555</v>
      </c>
      <c r="O63" s="39">
        <f t="shared" si="65"/>
        <v>653</v>
      </c>
      <c r="P63" s="39">
        <f t="shared" si="65"/>
        <v>776</v>
      </c>
      <c r="Q63" s="39">
        <f t="shared" si="65"/>
        <v>1039</v>
      </c>
      <c r="R63" s="39">
        <f t="shared" si="65"/>
        <v>1172</v>
      </c>
      <c r="S63" s="39">
        <f t="shared" si="65"/>
        <v>1571</v>
      </c>
      <c r="T63" s="39">
        <f t="shared" si="65"/>
        <v>1872</v>
      </c>
      <c r="U63" s="197"/>
      <c r="V63" s="189">
        <f t="shared" si="0"/>
        <v>11.627329192546584</v>
      </c>
      <c r="W63" s="121">
        <f>((T63-S63)/S63)</f>
        <v>0.19159770846594526</v>
      </c>
      <c r="X63" s="2"/>
    </row>
    <row r="64" spans="1:24" ht="15">
      <c r="A64" s="10"/>
      <c r="B64" s="42" t="s">
        <v>1</v>
      </c>
      <c r="C64" s="35">
        <f>C52-C58</f>
        <v>381</v>
      </c>
      <c r="D64" s="35">
        <f aca="true" t="shared" si="66" ref="D64:T64">D52-D58</f>
        <v>410</v>
      </c>
      <c r="E64" s="35">
        <f t="shared" si="66"/>
        <v>408</v>
      </c>
      <c r="F64" s="35">
        <f t="shared" si="66"/>
        <v>649</v>
      </c>
      <c r="G64" s="35">
        <f t="shared" si="66"/>
        <v>812</v>
      </c>
      <c r="H64" s="35">
        <f t="shared" si="66"/>
        <v>895</v>
      </c>
      <c r="I64" s="35">
        <f t="shared" si="66"/>
        <v>1150</v>
      </c>
      <c r="J64" s="35">
        <f t="shared" si="66"/>
        <v>1030</v>
      </c>
      <c r="K64" s="35">
        <f t="shared" si="66"/>
        <v>951</v>
      </c>
      <c r="L64" s="35">
        <f t="shared" si="66"/>
        <v>899</v>
      </c>
      <c r="M64" s="35">
        <f t="shared" si="66"/>
        <v>1099</v>
      </c>
      <c r="N64" s="35">
        <f t="shared" si="66"/>
        <v>1226</v>
      </c>
      <c r="O64" s="35">
        <f t="shared" si="66"/>
        <v>1520</v>
      </c>
      <c r="P64" s="35">
        <f t="shared" si="66"/>
        <v>1768</v>
      </c>
      <c r="Q64" s="35">
        <f t="shared" si="66"/>
        <v>2446</v>
      </c>
      <c r="R64" s="35">
        <f t="shared" si="66"/>
        <v>2850</v>
      </c>
      <c r="S64" s="35">
        <f t="shared" si="66"/>
        <v>3651</v>
      </c>
      <c r="T64" s="80">
        <f t="shared" si="66"/>
        <v>4628</v>
      </c>
      <c r="U64" s="204"/>
      <c r="V64" s="191">
        <f t="shared" si="0"/>
        <v>11.28780487804878</v>
      </c>
      <c r="W64" s="121">
        <f>((T64-S64)/S64)</f>
        <v>0.2675979183785264</v>
      </c>
      <c r="X64" s="2"/>
    </row>
    <row r="65" spans="1:24" ht="15">
      <c r="A65" s="10"/>
      <c r="B65" s="19" t="s">
        <v>37</v>
      </c>
      <c r="C65" s="20">
        <f>C67+C66</f>
        <v>1135</v>
      </c>
      <c r="D65" s="20">
        <f aca="true" t="shared" si="67" ref="D65:T65">D67+D66</f>
        <v>1298</v>
      </c>
      <c r="E65" s="20">
        <f t="shared" si="67"/>
        <v>1594</v>
      </c>
      <c r="F65" s="20">
        <f t="shared" si="67"/>
        <v>2022</v>
      </c>
      <c r="G65" s="20">
        <f t="shared" si="67"/>
        <v>2248</v>
      </c>
      <c r="H65" s="20">
        <f t="shared" si="67"/>
        <v>2627</v>
      </c>
      <c r="I65" s="20">
        <f t="shared" si="67"/>
        <v>3084</v>
      </c>
      <c r="J65" s="20">
        <f t="shared" si="67"/>
        <v>3835</v>
      </c>
      <c r="K65" s="20">
        <f t="shared" si="67"/>
        <v>4500</v>
      </c>
      <c r="L65" s="20">
        <f t="shared" si="67"/>
        <v>5010</v>
      </c>
      <c r="M65" s="20">
        <f t="shared" si="67"/>
        <v>5567</v>
      </c>
      <c r="N65" s="20">
        <f t="shared" si="67"/>
        <v>6497</v>
      </c>
      <c r="O65" s="20">
        <f t="shared" si="67"/>
        <v>6872</v>
      </c>
      <c r="P65" s="20">
        <f t="shared" si="67"/>
        <v>6524</v>
      </c>
      <c r="Q65" s="20">
        <f t="shared" si="67"/>
        <v>6973</v>
      </c>
      <c r="R65" s="20">
        <f t="shared" si="67"/>
        <v>7945</v>
      </c>
      <c r="S65" s="20">
        <f t="shared" si="67"/>
        <v>8791</v>
      </c>
      <c r="T65" s="20">
        <f t="shared" si="67"/>
        <v>10684</v>
      </c>
      <c r="U65" s="20"/>
      <c r="V65" s="81">
        <f t="shared" si="0"/>
        <v>8.231124807395993</v>
      </c>
      <c r="W65" s="82">
        <f>((T65-S65)/S65)</f>
        <v>0.21533386417927425</v>
      </c>
      <c r="X65" s="2"/>
    </row>
    <row r="66" spans="1:24" ht="15">
      <c r="A66" s="10"/>
      <c r="B66" s="41" t="s">
        <v>11</v>
      </c>
      <c r="C66" s="39">
        <v>420</v>
      </c>
      <c r="D66" s="39">
        <v>480</v>
      </c>
      <c r="E66" s="39">
        <v>614</v>
      </c>
      <c r="F66" s="39">
        <v>763</v>
      </c>
      <c r="G66" s="39">
        <v>885</v>
      </c>
      <c r="H66" s="39">
        <v>1079</v>
      </c>
      <c r="I66" s="39">
        <v>1209</v>
      </c>
      <c r="J66" s="39">
        <v>1472</v>
      </c>
      <c r="K66" s="39">
        <v>1894</v>
      </c>
      <c r="L66" s="39">
        <v>2046</v>
      </c>
      <c r="M66" s="39">
        <v>2281</v>
      </c>
      <c r="N66" s="39">
        <v>2579</v>
      </c>
      <c r="O66" s="39">
        <v>2902</v>
      </c>
      <c r="P66" s="39">
        <v>2789</v>
      </c>
      <c r="Q66" s="39">
        <v>3026</v>
      </c>
      <c r="R66" s="39">
        <v>3487</v>
      </c>
      <c r="S66" s="39">
        <v>3779</v>
      </c>
      <c r="T66" s="39">
        <v>4359</v>
      </c>
      <c r="U66" s="205"/>
      <c r="V66" s="193">
        <f t="shared" si="0"/>
        <v>9.08125</v>
      </c>
      <c r="W66" s="121">
        <f>((T66-S66)/S66)</f>
        <v>0.15347975654935167</v>
      </c>
      <c r="X66" s="2"/>
    </row>
    <row r="67" spans="1:24" ht="15">
      <c r="A67" s="10"/>
      <c r="B67" s="41" t="s">
        <v>12</v>
      </c>
      <c r="C67" s="39">
        <v>715</v>
      </c>
      <c r="D67" s="39">
        <v>818</v>
      </c>
      <c r="E67" s="39">
        <v>980</v>
      </c>
      <c r="F67" s="39">
        <v>1259</v>
      </c>
      <c r="G67" s="39">
        <v>1363</v>
      </c>
      <c r="H67" s="39">
        <v>1548</v>
      </c>
      <c r="I67" s="39">
        <v>1875</v>
      </c>
      <c r="J67" s="39">
        <v>2363</v>
      </c>
      <c r="K67" s="39">
        <v>2606</v>
      </c>
      <c r="L67" s="39">
        <v>2964</v>
      </c>
      <c r="M67" s="39">
        <v>3286</v>
      </c>
      <c r="N67" s="39">
        <v>3918</v>
      </c>
      <c r="O67" s="39">
        <v>3970</v>
      </c>
      <c r="P67" s="39">
        <v>3735</v>
      </c>
      <c r="Q67" s="39">
        <v>3947</v>
      </c>
      <c r="R67" s="39">
        <v>4458</v>
      </c>
      <c r="S67" s="39">
        <v>5012</v>
      </c>
      <c r="T67" s="39">
        <v>6325</v>
      </c>
      <c r="U67" s="204"/>
      <c r="V67" s="191">
        <f t="shared" si="0"/>
        <v>7.732273838630807</v>
      </c>
      <c r="W67" s="120">
        <f>((T67-S67)/S67)</f>
        <v>0.2619712689545092</v>
      </c>
      <c r="X67" s="2"/>
    </row>
    <row r="68" spans="1:24" ht="15">
      <c r="A68" s="10"/>
      <c r="B68" s="40" t="s">
        <v>23</v>
      </c>
      <c r="C68" s="31">
        <f>C69+C70</f>
        <v>701</v>
      </c>
      <c r="D68" s="31">
        <f aca="true" t="shared" si="68" ref="D68:T68">D69+D70</f>
        <v>892</v>
      </c>
      <c r="E68" s="31">
        <f t="shared" si="68"/>
        <v>1121</v>
      </c>
      <c r="F68" s="31">
        <f t="shared" si="68"/>
        <v>1511</v>
      </c>
      <c r="G68" s="31">
        <f t="shared" si="68"/>
        <v>1692</v>
      </c>
      <c r="H68" s="31">
        <f t="shared" si="68"/>
        <v>2049</v>
      </c>
      <c r="I68" s="31">
        <f t="shared" si="68"/>
        <v>2430</v>
      </c>
      <c r="J68" s="31">
        <f t="shared" si="68"/>
        <v>3045</v>
      </c>
      <c r="K68" s="31">
        <f t="shared" si="68"/>
        <v>3605</v>
      </c>
      <c r="L68" s="31">
        <f t="shared" si="68"/>
        <v>4070</v>
      </c>
      <c r="M68" s="31">
        <f t="shared" si="68"/>
        <v>4633</v>
      </c>
      <c r="N68" s="31">
        <f t="shared" si="68"/>
        <v>5517</v>
      </c>
      <c r="O68" s="31">
        <f t="shared" si="68"/>
        <v>5826</v>
      </c>
      <c r="P68" s="31">
        <f t="shared" si="68"/>
        <v>5500</v>
      </c>
      <c r="Q68" s="31">
        <f t="shared" si="68"/>
        <v>5869</v>
      </c>
      <c r="R68" s="31">
        <f t="shared" si="68"/>
        <v>6733</v>
      </c>
      <c r="S68" s="31">
        <f t="shared" si="68"/>
        <v>7485</v>
      </c>
      <c r="T68" s="78">
        <f t="shared" si="68"/>
        <v>9233</v>
      </c>
      <c r="U68" s="206"/>
      <c r="V68" s="207">
        <f t="shared" si="0"/>
        <v>10.350896860986547</v>
      </c>
      <c r="W68" s="215">
        <f aca="true" t="shared" si="69" ref="W68">((T68-S68)/S68)</f>
        <v>0.23353373413493653</v>
      </c>
      <c r="X68" s="2"/>
    </row>
    <row r="69" spans="1:24" ht="15">
      <c r="A69" s="10"/>
      <c r="B69" s="41" t="s">
        <v>0</v>
      </c>
      <c r="C69" s="39">
        <v>233</v>
      </c>
      <c r="D69" s="39">
        <v>310</v>
      </c>
      <c r="E69" s="39">
        <v>411</v>
      </c>
      <c r="F69" s="39">
        <v>553</v>
      </c>
      <c r="G69" s="39">
        <v>620</v>
      </c>
      <c r="H69" s="39">
        <v>797</v>
      </c>
      <c r="I69" s="39">
        <v>922</v>
      </c>
      <c r="J69" s="39">
        <v>1137</v>
      </c>
      <c r="K69" s="39">
        <v>1473</v>
      </c>
      <c r="L69" s="39">
        <v>1618</v>
      </c>
      <c r="M69" s="39">
        <v>1853</v>
      </c>
      <c r="N69" s="39">
        <v>2125</v>
      </c>
      <c r="O69" s="39">
        <v>2408</v>
      </c>
      <c r="P69" s="39">
        <v>2283</v>
      </c>
      <c r="Q69" s="39">
        <v>2485</v>
      </c>
      <c r="R69" s="39">
        <v>2876</v>
      </c>
      <c r="S69" s="39">
        <v>3137</v>
      </c>
      <c r="T69" s="39">
        <v>3723</v>
      </c>
      <c r="U69" s="197"/>
      <c r="V69" s="189">
        <f t="shared" si="0"/>
        <v>12.009677419354839</v>
      </c>
      <c r="W69" s="121">
        <f>((T69-S69)/S69)</f>
        <v>0.18680267771756456</v>
      </c>
      <c r="X69" s="2"/>
    </row>
    <row r="70" spans="1:24" ht="15">
      <c r="A70" s="10"/>
      <c r="B70" s="42" t="s">
        <v>1</v>
      </c>
      <c r="C70" s="39">
        <v>468</v>
      </c>
      <c r="D70" s="39">
        <v>582</v>
      </c>
      <c r="E70" s="39">
        <v>710</v>
      </c>
      <c r="F70" s="39">
        <v>958</v>
      </c>
      <c r="G70" s="39">
        <v>1072</v>
      </c>
      <c r="H70" s="39">
        <v>1252</v>
      </c>
      <c r="I70" s="39">
        <v>1508</v>
      </c>
      <c r="J70" s="39">
        <v>1908</v>
      </c>
      <c r="K70" s="39">
        <v>2132</v>
      </c>
      <c r="L70" s="39">
        <v>2452</v>
      </c>
      <c r="M70" s="39">
        <v>2780</v>
      </c>
      <c r="N70" s="39">
        <v>3392</v>
      </c>
      <c r="O70" s="39">
        <v>3418</v>
      </c>
      <c r="P70" s="39">
        <v>3217</v>
      </c>
      <c r="Q70" s="39">
        <v>3384</v>
      </c>
      <c r="R70" s="39">
        <v>3857</v>
      </c>
      <c r="S70" s="39">
        <v>4348</v>
      </c>
      <c r="T70" s="39">
        <v>5510</v>
      </c>
      <c r="U70" s="212"/>
      <c r="V70" s="188">
        <f t="shared" si="0"/>
        <v>9.467353951890034</v>
      </c>
      <c r="W70" s="127">
        <f>((T70-S70)/S70)</f>
        <v>0.2672493100275989</v>
      </c>
      <c r="X70" s="2"/>
    </row>
    <row r="71" spans="1:24" ht="15">
      <c r="A71" s="10"/>
      <c r="B71" s="40" t="s">
        <v>24</v>
      </c>
      <c r="C71" s="31">
        <f>C73+C72</f>
        <v>122</v>
      </c>
      <c r="D71" s="31">
        <f aca="true" t="shared" si="70" ref="D71:T71">D73+D72</f>
        <v>136</v>
      </c>
      <c r="E71" s="31">
        <f t="shared" si="70"/>
        <v>186</v>
      </c>
      <c r="F71" s="31">
        <f t="shared" si="70"/>
        <v>230</v>
      </c>
      <c r="G71" s="31">
        <f t="shared" si="70"/>
        <v>242</v>
      </c>
      <c r="H71" s="31">
        <f t="shared" si="70"/>
        <v>270</v>
      </c>
      <c r="I71" s="31">
        <f t="shared" si="70"/>
        <v>312</v>
      </c>
      <c r="J71" s="31">
        <f t="shared" si="70"/>
        <v>407</v>
      </c>
      <c r="K71" s="31">
        <f t="shared" si="70"/>
        <v>436</v>
      </c>
      <c r="L71" s="31">
        <f t="shared" si="70"/>
        <v>491</v>
      </c>
      <c r="M71" s="31">
        <f t="shared" si="70"/>
        <v>658</v>
      </c>
      <c r="N71" s="31">
        <f t="shared" si="70"/>
        <v>746</v>
      </c>
      <c r="O71" s="31">
        <f t="shared" si="70"/>
        <v>665</v>
      </c>
      <c r="P71" s="31">
        <f t="shared" si="70"/>
        <v>655</v>
      </c>
      <c r="Q71" s="31">
        <f t="shared" si="70"/>
        <v>804</v>
      </c>
      <c r="R71" s="31">
        <f t="shared" si="70"/>
        <v>1222</v>
      </c>
      <c r="S71" s="31">
        <f t="shared" si="70"/>
        <v>1801</v>
      </c>
      <c r="T71" s="78">
        <f t="shared" si="70"/>
        <v>3308</v>
      </c>
      <c r="U71" s="202"/>
      <c r="V71" s="203">
        <f t="shared" si="0"/>
        <v>24.323529411764707</v>
      </c>
      <c r="W71" s="216">
        <f aca="true" t="shared" si="71" ref="W71">((T71-S71)/S71)</f>
        <v>0.8367573570238757</v>
      </c>
      <c r="X71" s="2"/>
    </row>
    <row r="72" spans="1:24" ht="15">
      <c r="A72" s="10"/>
      <c r="B72" s="41" t="s">
        <v>0</v>
      </c>
      <c r="C72" s="39">
        <v>51</v>
      </c>
      <c r="D72" s="39">
        <v>55</v>
      </c>
      <c r="E72" s="39">
        <v>83</v>
      </c>
      <c r="F72" s="39">
        <v>107</v>
      </c>
      <c r="G72" s="39">
        <v>105</v>
      </c>
      <c r="H72" s="39">
        <v>128</v>
      </c>
      <c r="I72" s="39">
        <v>150</v>
      </c>
      <c r="J72" s="39">
        <v>165</v>
      </c>
      <c r="K72" s="39">
        <v>224</v>
      </c>
      <c r="L72" s="39">
        <v>250</v>
      </c>
      <c r="M72" s="39">
        <v>330</v>
      </c>
      <c r="N72" s="39">
        <v>355</v>
      </c>
      <c r="O72" s="39">
        <v>324</v>
      </c>
      <c r="P72" s="39">
        <v>304</v>
      </c>
      <c r="Q72" s="39">
        <v>388</v>
      </c>
      <c r="R72" s="39">
        <v>534</v>
      </c>
      <c r="S72" s="39">
        <v>738</v>
      </c>
      <c r="T72" s="39">
        <v>1188</v>
      </c>
      <c r="U72" s="197"/>
      <c r="V72" s="189">
        <f t="shared" si="0"/>
        <v>21.6</v>
      </c>
      <c r="W72" s="121">
        <f>((T72-S72)/S72)</f>
        <v>0.6097560975609756</v>
      </c>
      <c r="X72" s="2"/>
    </row>
    <row r="73" spans="1:24" ht="15">
      <c r="A73" s="10"/>
      <c r="B73" s="42" t="s">
        <v>1</v>
      </c>
      <c r="C73" s="39">
        <v>71</v>
      </c>
      <c r="D73" s="39">
        <v>81</v>
      </c>
      <c r="E73" s="39">
        <v>103</v>
      </c>
      <c r="F73" s="39">
        <v>123</v>
      </c>
      <c r="G73" s="39">
        <v>137</v>
      </c>
      <c r="H73" s="39">
        <v>142</v>
      </c>
      <c r="I73" s="39">
        <v>162</v>
      </c>
      <c r="J73" s="39">
        <v>242</v>
      </c>
      <c r="K73" s="39">
        <v>212</v>
      </c>
      <c r="L73" s="39">
        <v>241</v>
      </c>
      <c r="M73" s="39">
        <v>328</v>
      </c>
      <c r="N73" s="39">
        <v>391</v>
      </c>
      <c r="O73" s="39">
        <v>341</v>
      </c>
      <c r="P73" s="39">
        <v>351</v>
      </c>
      <c r="Q73" s="39">
        <v>416</v>
      </c>
      <c r="R73" s="39">
        <v>688</v>
      </c>
      <c r="S73" s="39">
        <v>1063</v>
      </c>
      <c r="T73" s="39">
        <v>2120</v>
      </c>
      <c r="U73" s="204"/>
      <c r="V73" s="191">
        <f aca="true" t="shared" si="72" ref="V73:V94">T73/D73</f>
        <v>26.17283950617284</v>
      </c>
      <c r="W73" s="120">
        <f>((T73-S73)/S73)</f>
        <v>0.9943555973659455</v>
      </c>
      <c r="X73" s="2"/>
    </row>
    <row r="74" spans="1:24" ht="15">
      <c r="A74" s="10"/>
      <c r="B74" s="40" t="s">
        <v>25</v>
      </c>
      <c r="C74" s="31">
        <f>C76+C75</f>
        <v>434</v>
      </c>
      <c r="D74" s="31">
        <f aca="true" t="shared" si="73" ref="D74:T74">D76+D75</f>
        <v>406</v>
      </c>
      <c r="E74" s="31">
        <f t="shared" si="73"/>
        <v>473</v>
      </c>
      <c r="F74" s="31">
        <f t="shared" si="73"/>
        <v>511</v>
      </c>
      <c r="G74" s="31">
        <f t="shared" si="73"/>
        <v>556</v>
      </c>
      <c r="H74" s="31">
        <f t="shared" si="73"/>
        <v>578</v>
      </c>
      <c r="I74" s="31">
        <f t="shared" si="73"/>
        <v>654</v>
      </c>
      <c r="J74" s="31">
        <f t="shared" si="73"/>
        <v>790</v>
      </c>
      <c r="K74" s="31">
        <f t="shared" si="73"/>
        <v>895</v>
      </c>
      <c r="L74" s="31">
        <f t="shared" si="73"/>
        <v>940</v>
      </c>
      <c r="M74" s="31">
        <f t="shared" si="73"/>
        <v>934</v>
      </c>
      <c r="N74" s="31">
        <f t="shared" si="73"/>
        <v>980</v>
      </c>
      <c r="O74" s="31">
        <f t="shared" si="73"/>
        <v>1046</v>
      </c>
      <c r="P74" s="31">
        <f t="shared" si="73"/>
        <v>1024</v>
      </c>
      <c r="Q74" s="31">
        <f t="shared" si="73"/>
        <v>1104</v>
      </c>
      <c r="R74" s="31">
        <f t="shared" si="73"/>
        <v>1212</v>
      </c>
      <c r="S74" s="31">
        <f t="shared" si="73"/>
        <v>1306</v>
      </c>
      <c r="T74" s="78">
        <f t="shared" si="73"/>
        <v>1451</v>
      </c>
      <c r="U74" s="206"/>
      <c r="V74" s="207">
        <f t="shared" si="72"/>
        <v>3.5738916256157633</v>
      </c>
      <c r="W74" s="215">
        <f aca="true" t="shared" si="74" ref="W74">((T74-S74)/S74)</f>
        <v>0.1110260336906585</v>
      </c>
      <c r="X74" s="2"/>
    </row>
    <row r="75" spans="1:24" ht="15">
      <c r="A75" s="10"/>
      <c r="B75" s="41" t="s">
        <v>0</v>
      </c>
      <c r="C75" s="39">
        <f>C66-C69</f>
        <v>187</v>
      </c>
      <c r="D75" s="39">
        <f aca="true" t="shared" si="75" ref="D75:T75">D66-D69</f>
        <v>170</v>
      </c>
      <c r="E75" s="39">
        <f t="shared" si="75"/>
        <v>203</v>
      </c>
      <c r="F75" s="39">
        <f t="shared" si="75"/>
        <v>210</v>
      </c>
      <c r="G75" s="39">
        <f t="shared" si="75"/>
        <v>265</v>
      </c>
      <c r="H75" s="39">
        <f t="shared" si="75"/>
        <v>282</v>
      </c>
      <c r="I75" s="39">
        <f t="shared" si="75"/>
        <v>287</v>
      </c>
      <c r="J75" s="39">
        <f t="shared" si="75"/>
        <v>335</v>
      </c>
      <c r="K75" s="39">
        <f t="shared" si="75"/>
        <v>421</v>
      </c>
      <c r="L75" s="39">
        <f t="shared" si="75"/>
        <v>428</v>
      </c>
      <c r="M75" s="39">
        <f t="shared" si="75"/>
        <v>428</v>
      </c>
      <c r="N75" s="39">
        <f t="shared" si="75"/>
        <v>454</v>
      </c>
      <c r="O75" s="39">
        <f t="shared" si="75"/>
        <v>494</v>
      </c>
      <c r="P75" s="39">
        <f t="shared" si="75"/>
        <v>506</v>
      </c>
      <c r="Q75" s="39">
        <f t="shared" si="75"/>
        <v>541</v>
      </c>
      <c r="R75" s="39">
        <f t="shared" si="75"/>
        <v>611</v>
      </c>
      <c r="S75" s="39">
        <f t="shared" si="75"/>
        <v>642</v>
      </c>
      <c r="T75" s="39">
        <f t="shared" si="75"/>
        <v>636</v>
      </c>
      <c r="U75" s="197"/>
      <c r="V75" s="189">
        <f t="shared" si="72"/>
        <v>3.7411764705882353</v>
      </c>
      <c r="W75" s="121">
        <f>((T75-S75)/S75)</f>
        <v>-0.009345794392523364</v>
      </c>
      <c r="X75" s="2"/>
    </row>
    <row r="76" spans="1:24" ht="15">
      <c r="A76" s="10"/>
      <c r="B76" s="42" t="s">
        <v>1</v>
      </c>
      <c r="C76" s="39">
        <f>C67-C70</f>
        <v>247</v>
      </c>
      <c r="D76" s="39">
        <f aca="true" t="shared" si="76" ref="D76:T76">D67-D70</f>
        <v>236</v>
      </c>
      <c r="E76" s="39">
        <f t="shared" si="76"/>
        <v>270</v>
      </c>
      <c r="F76" s="39">
        <f t="shared" si="76"/>
        <v>301</v>
      </c>
      <c r="G76" s="39">
        <f t="shared" si="76"/>
        <v>291</v>
      </c>
      <c r="H76" s="39">
        <f t="shared" si="76"/>
        <v>296</v>
      </c>
      <c r="I76" s="39">
        <f t="shared" si="76"/>
        <v>367</v>
      </c>
      <c r="J76" s="39">
        <f t="shared" si="76"/>
        <v>455</v>
      </c>
      <c r="K76" s="39">
        <f t="shared" si="76"/>
        <v>474</v>
      </c>
      <c r="L76" s="39">
        <f t="shared" si="76"/>
        <v>512</v>
      </c>
      <c r="M76" s="39">
        <f t="shared" si="76"/>
        <v>506</v>
      </c>
      <c r="N76" s="39">
        <f t="shared" si="76"/>
        <v>526</v>
      </c>
      <c r="O76" s="39">
        <f t="shared" si="76"/>
        <v>552</v>
      </c>
      <c r="P76" s="39">
        <f t="shared" si="76"/>
        <v>518</v>
      </c>
      <c r="Q76" s="39">
        <f t="shared" si="76"/>
        <v>563</v>
      </c>
      <c r="R76" s="39">
        <f t="shared" si="76"/>
        <v>601</v>
      </c>
      <c r="S76" s="39">
        <f t="shared" si="76"/>
        <v>664</v>
      </c>
      <c r="T76" s="39">
        <f t="shared" si="76"/>
        <v>815</v>
      </c>
      <c r="U76" s="212"/>
      <c r="V76" s="188">
        <f t="shared" si="72"/>
        <v>3.4533898305084745</v>
      </c>
      <c r="W76" s="127">
        <f>((T76-S76)/S76)</f>
        <v>0.22740963855421686</v>
      </c>
      <c r="X76" s="2"/>
    </row>
    <row r="77" spans="1:24" ht="15">
      <c r="A77" s="10"/>
      <c r="B77" s="40" t="s">
        <v>26</v>
      </c>
      <c r="C77" s="31">
        <f>C79+C78</f>
        <v>1013</v>
      </c>
      <c r="D77" s="31">
        <f aca="true" t="shared" si="77" ref="D77:T77">D79+D78</f>
        <v>1162</v>
      </c>
      <c r="E77" s="31">
        <f t="shared" si="77"/>
        <v>1408</v>
      </c>
      <c r="F77" s="31">
        <f t="shared" si="77"/>
        <v>1792</v>
      </c>
      <c r="G77" s="31">
        <f t="shared" si="77"/>
        <v>2006</v>
      </c>
      <c r="H77" s="31">
        <f t="shared" si="77"/>
        <v>2357</v>
      </c>
      <c r="I77" s="31">
        <f t="shared" si="77"/>
        <v>2772</v>
      </c>
      <c r="J77" s="31">
        <f t="shared" si="77"/>
        <v>3428</v>
      </c>
      <c r="K77" s="31">
        <f t="shared" si="77"/>
        <v>4064</v>
      </c>
      <c r="L77" s="31">
        <f t="shared" si="77"/>
        <v>4519</v>
      </c>
      <c r="M77" s="31">
        <f t="shared" si="77"/>
        <v>4909</v>
      </c>
      <c r="N77" s="31">
        <f t="shared" si="77"/>
        <v>5751</v>
      </c>
      <c r="O77" s="31">
        <f t="shared" si="77"/>
        <v>6207</v>
      </c>
      <c r="P77" s="31">
        <f t="shared" si="77"/>
        <v>5869</v>
      </c>
      <c r="Q77" s="31">
        <f t="shared" si="77"/>
        <v>6169</v>
      </c>
      <c r="R77" s="31">
        <f t="shared" si="77"/>
        <v>6723</v>
      </c>
      <c r="S77" s="31">
        <f t="shared" si="77"/>
        <v>6990</v>
      </c>
      <c r="T77" s="78">
        <f t="shared" si="77"/>
        <v>7376</v>
      </c>
      <c r="U77" s="202"/>
      <c r="V77" s="203">
        <f t="shared" si="72"/>
        <v>6.347676419965577</v>
      </c>
      <c r="W77" s="216">
        <f aca="true" t="shared" si="78" ref="W77">((T77-S77)/S77)</f>
        <v>0.055221745350500714</v>
      </c>
      <c r="X77" s="2"/>
    </row>
    <row r="78" spans="1:24" ht="15">
      <c r="A78" s="10"/>
      <c r="B78" s="41" t="s">
        <v>0</v>
      </c>
      <c r="C78" s="39">
        <f>C66-C72</f>
        <v>369</v>
      </c>
      <c r="D78" s="39">
        <f aca="true" t="shared" si="79" ref="D78:T78">D66-D72</f>
        <v>425</v>
      </c>
      <c r="E78" s="39">
        <f t="shared" si="79"/>
        <v>531</v>
      </c>
      <c r="F78" s="39">
        <f t="shared" si="79"/>
        <v>656</v>
      </c>
      <c r="G78" s="39">
        <f t="shared" si="79"/>
        <v>780</v>
      </c>
      <c r="H78" s="39">
        <f t="shared" si="79"/>
        <v>951</v>
      </c>
      <c r="I78" s="39">
        <f t="shared" si="79"/>
        <v>1059</v>
      </c>
      <c r="J78" s="39">
        <f t="shared" si="79"/>
        <v>1307</v>
      </c>
      <c r="K78" s="39">
        <f t="shared" si="79"/>
        <v>1670</v>
      </c>
      <c r="L78" s="39">
        <f t="shared" si="79"/>
        <v>1796</v>
      </c>
      <c r="M78" s="39">
        <f t="shared" si="79"/>
        <v>1951</v>
      </c>
      <c r="N78" s="39">
        <f t="shared" si="79"/>
        <v>2224</v>
      </c>
      <c r="O78" s="39">
        <f t="shared" si="79"/>
        <v>2578</v>
      </c>
      <c r="P78" s="39">
        <f t="shared" si="79"/>
        <v>2485</v>
      </c>
      <c r="Q78" s="39">
        <f t="shared" si="79"/>
        <v>2638</v>
      </c>
      <c r="R78" s="39">
        <f t="shared" si="79"/>
        <v>2953</v>
      </c>
      <c r="S78" s="39">
        <f t="shared" si="79"/>
        <v>3041</v>
      </c>
      <c r="T78" s="39">
        <f t="shared" si="79"/>
        <v>3171</v>
      </c>
      <c r="U78" s="197"/>
      <c r="V78" s="189">
        <f t="shared" si="72"/>
        <v>7.461176470588235</v>
      </c>
      <c r="W78" s="121">
        <f>((T78-S78)/S78)</f>
        <v>0.04274909569220651</v>
      </c>
      <c r="X78" s="2"/>
    </row>
    <row r="79" spans="1:24" ht="15">
      <c r="A79" s="10"/>
      <c r="B79" s="42" t="s">
        <v>1</v>
      </c>
      <c r="C79" s="39">
        <f>C67-C73</f>
        <v>644</v>
      </c>
      <c r="D79" s="39">
        <f aca="true" t="shared" si="80" ref="D79:T79">D67-D73</f>
        <v>737</v>
      </c>
      <c r="E79" s="39">
        <f t="shared" si="80"/>
        <v>877</v>
      </c>
      <c r="F79" s="39">
        <f t="shared" si="80"/>
        <v>1136</v>
      </c>
      <c r="G79" s="39">
        <f t="shared" si="80"/>
        <v>1226</v>
      </c>
      <c r="H79" s="39">
        <f t="shared" si="80"/>
        <v>1406</v>
      </c>
      <c r="I79" s="39">
        <f t="shared" si="80"/>
        <v>1713</v>
      </c>
      <c r="J79" s="39">
        <f t="shared" si="80"/>
        <v>2121</v>
      </c>
      <c r="K79" s="39">
        <f t="shared" si="80"/>
        <v>2394</v>
      </c>
      <c r="L79" s="39">
        <f t="shared" si="80"/>
        <v>2723</v>
      </c>
      <c r="M79" s="39">
        <f t="shared" si="80"/>
        <v>2958</v>
      </c>
      <c r="N79" s="39">
        <f t="shared" si="80"/>
        <v>3527</v>
      </c>
      <c r="O79" s="39">
        <f t="shared" si="80"/>
        <v>3629</v>
      </c>
      <c r="P79" s="39">
        <f t="shared" si="80"/>
        <v>3384</v>
      </c>
      <c r="Q79" s="39">
        <f t="shared" si="80"/>
        <v>3531</v>
      </c>
      <c r="R79" s="39">
        <f t="shared" si="80"/>
        <v>3770</v>
      </c>
      <c r="S79" s="39">
        <f t="shared" si="80"/>
        <v>3949</v>
      </c>
      <c r="T79" s="39">
        <f t="shared" si="80"/>
        <v>4205</v>
      </c>
      <c r="U79" s="204"/>
      <c r="V79" s="191">
        <f t="shared" si="72"/>
        <v>5.7055630936227955</v>
      </c>
      <c r="W79" s="121">
        <f>((T79-S79)/S79)</f>
        <v>0.06482653836414282</v>
      </c>
      <c r="X79" s="2"/>
    </row>
    <row r="80" spans="1:24" ht="15">
      <c r="A80" s="10"/>
      <c r="B80" s="19" t="s">
        <v>43</v>
      </c>
      <c r="C80" s="20">
        <f>C81+C82</f>
        <v>1749</v>
      </c>
      <c r="D80" s="20">
        <f aca="true" t="shared" si="81" ref="D80:T80">D81+D82</f>
        <v>1798</v>
      </c>
      <c r="E80" s="20">
        <f t="shared" si="81"/>
        <v>2017</v>
      </c>
      <c r="F80" s="20">
        <f t="shared" si="81"/>
        <v>2370</v>
      </c>
      <c r="G80" s="20">
        <f t="shared" si="81"/>
        <v>2512</v>
      </c>
      <c r="H80" s="20">
        <f t="shared" si="81"/>
        <v>2758</v>
      </c>
      <c r="I80" s="20">
        <f t="shared" si="81"/>
        <v>2861</v>
      </c>
      <c r="J80" s="20">
        <f t="shared" si="81"/>
        <v>3133</v>
      </c>
      <c r="K80" s="20">
        <f t="shared" si="81"/>
        <v>3425</v>
      </c>
      <c r="L80" s="20">
        <f t="shared" si="81"/>
        <v>3610</v>
      </c>
      <c r="M80" s="20">
        <f t="shared" si="81"/>
        <v>3768</v>
      </c>
      <c r="N80" s="20">
        <f t="shared" si="81"/>
        <v>3889</v>
      </c>
      <c r="O80" s="20">
        <f t="shared" si="81"/>
        <v>4113</v>
      </c>
      <c r="P80" s="20">
        <f t="shared" si="81"/>
        <v>4259</v>
      </c>
      <c r="Q80" s="20">
        <f t="shared" si="81"/>
        <v>4458</v>
      </c>
      <c r="R80" s="20">
        <f t="shared" si="81"/>
        <v>4768</v>
      </c>
      <c r="S80" s="20">
        <f t="shared" si="81"/>
        <v>4894</v>
      </c>
      <c r="T80" s="20">
        <f t="shared" si="81"/>
        <v>4812</v>
      </c>
      <c r="U80" s="20"/>
      <c r="V80" s="81">
        <f t="shared" si="72"/>
        <v>2.6763070077864293</v>
      </c>
      <c r="W80" s="82">
        <f>((T80-S80)/S80)</f>
        <v>-0.016755210461789946</v>
      </c>
      <c r="X80" s="2"/>
    </row>
    <row r="81" spans="1:24" ht="15">
      <c r="A81" s="10"/>
      <c r="B81" s="41" t="s">
        <v>11</v>
      </c>
      <c r="C81" s="39">
        <v>926</v>
      </c>
      <c r="D81" s="39">
        <v>984</v>
      </c>
      <c r="E81" s="39">
        <v>1009</v>
      </c>
      <c r="F81" s="39">
        <v>1318</v>
      </c>
      <c r="G81" s="39">
        <v>1384</v>
      </c>
      <c r="H81" s="39">
        <v>1549</v>
      </c>
      <c r="I81" s="39">
        <v>1575</v>
      </c>
      <c r="J81" s="39">
        <v>1819</v>
      </c>
      <c r="K81" s="39">
        <v>1958</v>
      </c>
      <c r="L81" s="39">
        <v>2047</v>
      </c>
      <c r="M81" s="39">
        <v>2133</v>
      </c>
      <c r="N81" s="39">
        <v>2204</v>
      </c>
      <c r="O81" s="39">
        <v>2422</v>
      </c>
      <c r="P81" s="39">
        <v>2469</v>
      </c>
      <c r="Q81" s="39">
        <v>2673</v>
      </c>
      <c r="R81" s="39">
        <v>2857</v>
      </c>
      <c r="S81" s="39">
        <v>2909</v>
      </c>
      <c r="T81" s="39">
        <v>2835</v>
      </c>
      <c r="U81" s="199"/>
      <c r="V81" s="116">
        <f t="shared" si="72"/>
        <v>2.8810975609756095</v>
      </c>
      <c r="W81" s="121">
        <f aca="true" t="shared" si="82" ref="W73:W94">((T81-D81)/D81)</f>
        <v>1.8810975609756098</v>
      </c>
      <c r="X81" s="2"/>
    </row>
    <row r="82" spans="1:24" ht="15">
      <c r="A82" s="10"/>
      <c r="B82" s="41" t="s">
        <v>12</v>
      </c>
      <c r="C82" s="39">
        <v>823</v>
      </c>
      <c r="D82" s="39">
        <v>814</v>
      </c>
      <c r="E82" s="39">
        <v>1008</v>
      </c>
      <c r="F82" s="39">
        <v>1052</v>
      </c>
      <c r="G82" s="39">
        <v>1128</v>
      </c>
      <c r="H82" s="39">
        <v>1209</v>
      </c>
      <c r="I82" s="39">
        <v>1286</v>
      </c>
      <c r="J82" s="39">
        <v>1314</v>
      </c>
      <c r="K82" s="39">
        <v>1467</v>
      </c>
      <c r="L82" s="39">
        <v>1563</v>
      </c>
      <c r="M82" s="39">
        <v>1635</v>
      </c>
      <c r="N82" s="39">
        <v>1685</v>
      </c>
      <c r="O82" s="39">
        <v>1691</v>
      </c>
      <c r="P82" s="39">
        <v>1790</v>
      </c>
      <c r="Q82" s="39">
        <v>1785</v>
      </c>
      <c r="R82" s="39">
        <v>1911</v>
      </c>
      <c r="S82" s="39">
        <v>1985</v>
      </c>
      <c r="T82" s="39">
        <v>1977</v>
      </c>
      <c r="U82" s="213"/>
      <c r="V82" s="222">
        <f t="shared" si="72"/>
        <v>2.4287469287469285</v>
      </c>
      <c r="W82" s="127">
        <f t="shared" si="82"/>
        <v>1.4287469287469288</v>
      </c>
      <c r="X82" s="2"/>
    </row>
    <row r="83" spans="1:24" ht="15">
      <c r="A83" s="10"/>
      <c r="B83" s="40" t="s">
        <v>27</v>
      </c>
      <c r="C83" s="31">
        <f>C85+C84</f>
        <v>611</v>
      </c>
      <c r="D83" s="31">
        <f aca="true" t="shared" si="83" ref="D83:T83">D85+D84</f>
        <v>679</v>
      </c>
      <c r="E83" s="31">
        <f t="shared" si="83"/>
        <v>890</v>
      </c>
      <c r="F83" s="31">
        <f t="shared" si="83"/>
        <v>1148</v>
      </c>
      <c r="G83" s="31">
        <f t="shared" si="83"/>
        <v>1234</v>
      </c>
      <c r="H83" s="31">
        <f t="shared" si="83"/>
        <v>1379</v>
      </c>
      <c r="I83" s="31">
        <f t="shared" si="83"/>
        <v>1508</v>
      </c>
      <c r="J83" s="31">
        <f t="shared" si="83"/>
        <v>1662</v>
      </c>
      <c r="K83" s="31">
        <f t="shared" si="83"/>
        <v>1901</v>
      </c>
      <c r="L83" s="31">
        <f t="shared" si="83"/>
        <v>2111</v>
      </c>
      <c r="M83" s="31">
        <f t="shared" si="83"/>
        <v>2292</v>
      </c>
      <c r="N83" s="31">
        <f t="shared" si="83"/>
        <v>2389</v>
      </c>
      <c r="O83" s="31">
        <f t="shared" si="83"/>
        <v>2501</v>
      </c>
      <c r="P83" s="31">
        <f t="shared" si="83"/>
        <v>2536</v>
      </c>
      <c r="Q83" s="31">
        <f t="shared" si="83"/>
        <v>2763</v>
      </c>
      <c r="R83" s="31">
        <f t="shared" si="83"/>
        <v>2983</v>
      </c>
      <c r="S83" s="31">
        <f t="shared" si="83"/>
        <v>3062</v>
      </c>
      <c r="T83" s="78">
        <f t="shared" si="83"/>
        <v>2960</v>
      </c>
      <c r="U83" s="202"/>
      <c r="V83" s="219">
        <f t="shared" si="72"/>
        <v>4.359351988217967</v>
      </c>
      <c r="W83" s="215">
        <f aca="true" t="shared" si="84" ref="W83">((T83-S83)/S83)</f>
        <v>-0.033311561071195296</v>
      </c>
      <c r="X83" s="2"/>
    </row>
    <row r="84" spans="1:24" ht="15">
      <c r="A84" s="10"/>
      <c r="B84" s="41" t="s">
        <v>0</v>
      </c>
      <c r="C84" s="39">
        <v>312</v>
      </c>
      <c r="D84" s="39">
        <v>387</v>
      </c>
      <c r="E84" s="39">
        <v>426</v>
      </c>
      <c r="F84" s="39">
        <v>634</v>
      </c>
      <c r="G84" s="39">
        <v>692</v>
      </c>
      <c r="H84" s="39">
        <v>762</v>
      </c>
      <c r="I84" s="39">
        <v>806</v>
      </c>
      <c r="J84" s="39">
        <v>946</v>
      </c>
      <c r="K84" s="39">
        <v>1094</v>
      </c>
      <c r="L84" s="39">
        <v>1199</v>
      </c>
      <c r="M84" s="39">
        <v>1308</v>
      </c>
      <c r="N84" s="39">
        <v>1364</v>
      </c>
      <c r="O84" s="39">
        <v>1468</v>
      </c>
      <c r="P84" s="39">
        <v>1470</v>
      </c>
      <c r="Q84" s="39">
        <v>1664</v>
      </c>
      <c r="R84" s="39">
        <v>1767</v>
      </c>
      <c r="S84" s="39">
        <v>1758</v>
      </c>
      <c r="T84" s="39">
        <v>1719</v>
      </c>
      <c r="U84" s="197"/>
      <c r="V84" s="189">
        <f t="shared" si="72"/>
        <v>4.441860465116279</v>
      </c>
      <c r="W84" s="121">
        <f>((T84-S84)/S84)</f>
        <v>-0.02218430034129693</v>
      </c>
      <c r="X84" s="2"/>
    </row>
    <row r="85" spans="1:24" ht="15">
      <c r="A85" s="10"/>
      <c r="B85" s="42" t="s">
        <v>1</v>
      </c>
      <c r="C85" s="39">
        <v>299</v>
      </c>
      <c r="D85" s="39">
        <v>292</v>
      </c>
      <c r="E85" s="39">
        <v>464</v>
      </c>
      <c r="F85" s="39">
        <v>514</v>
      </c>
      <c r="G85" s="39">
        <v>542</v>
      </c>
      <c r="H85" s="39">
        <v>617</v>
      </c>
      <c r="I85" s="39">
        <v>702</v>
      </c>
      <c r="J85" s="39">
        <v>716</v>
      </c>
      <c r="K85" s="39">
        <v>807</v>
      </c>
      <c r="L85" s="39">
        <v>912</v>
      </c>
      <c r="M85" s="39">
        <v>984</v>
      </c>
      <c r="N85" s="39">
        <v>1025</v>
      </c>
      <c r="O85" s="39">
        <v>1033</v>
      </c>
      <c r="P85" s="39">
        <v>1066</v>
      </c>
      <c r="Q85" s="39">
        <v>1099</v>
      </c>
      <c r="R85" s="39">
        <v>1216</v>
      </c>
      <c r="S85" s="39">
        <v>1304</v>
      </c>
      <c r="T85" s="39">
        <v>1241</v>
      </c>
      <c r="U85" s="204"/>
      <c r="V85" s="191">
        <f t="shared" si="72"/>
        <v>4.25</v>
      </c>
      <c r="W85" s="127">
        <f>((T85-S85)/S85)</f>
        <v>-0.04831288343558282</v>
      </c>
      <c r="X85" s="2"/>
    </row>
    <row r="86" spans="1:24" ht="15">
      <c r="A86" s="10"/>
      <c r="B86" s="40" t="s">
        <v>28</v>
      </c>
      <c r="C86" s="31">
        <f>C87+C88</f>
        <v>122</v>
      </c>
      <c r="D86" s="31">
        <f aca="true" t="shared" si="85" ref="D86:T86">D87+D88</f>
        <v>123</v>
      </c>
      <c r="E86" s="31">
        <f t="shared" si="85"/>
        <v>147</v>
      </c>
      <c r="F86" s="31">
        <f t="shared" si="85"/>
        <v>238</v>
      </c>
      <c r="G86" s="31">
        <f t="shared" si="85"/>
        <v>230</v>
      </c>
      <c r="H86" s="31">
        <f t="shared" si="85"/>
        <v>264</v>
      </c>
      <c r="I86" s="31">
        <f t="shared" si="85"/>
        <v>278</v>
      </c>
      <c r="J86" s="31">
        <f t="shared" si="85"/>
        <v>300</v>
      </c>
      <c r="K86" s="31">
        <f t="shared" si="85"/>
        <v>292</v>
      </c>
      <c r="L86" s="31">
        <f t="shared" si="85"/>
        <v>384</v>
      </c>
      <c r="M86" s="31">
        <f t="shared" si="85"/>
        <v>505</v>
      </c>
      <c r="N86" s="31">
        <f t="shared" si="85"/>
        <v>568</v>
      </c>
      <c r="O86" s="31">
        <f t="shared" si="85"/>
        <v>463</v>
      </c>
      <c r="P86" s="31">
        <f t="shared" si="85"/>
        <v>464</v>
      </c>
      <c r="Q86" s="31">
        <f t="shared" si="85"/>
        <v>571</v>
      </c>
      <c r="R86" s="31">
        <f t="shared" si="85"/>
        <v>723</v>
      </c>
      <c r="S86" s="31">
        <f t="shared" si="85"/>
        <v>808</v>
      </c>
      <c r="T86" s="78">
        <f t="shared" si="85"/>
        <v>1002</v>
      </c>
      <c r="U86" s="206"/>
      <c r="V86" s="220">
        <f t="shared" si="72"/>
        <v>8.146341463414634</v>
      </c>
      <c r="W86" s="216">
        <f aca="true" t="shared" si="86" ref="W86">((T86-S86)/S86)</f>
        <v>0.2400990099009901</v>
      </c>
      <c r="X86" s="2"/>
    </row>
    <row r="87" spans="1:24" ht="15">
      <c r="A87" s="10"/>
      <c r="B87" s="41" t="s">
        <v>0</v>
      </c>
      <c r="C87" s="39">
        <v>61</v>
      </c>
      <c r="D87" s="39">
        <v>77</v>
      </c>
      <c r="E87" s="39">
        <v>79</v>
      </c>
      <c r="F87" s="39">
        <v>154</v>
      </c>
      <c r="G87" s="39">
        <v>139</v>
      </c>
      <c r="H87" s="39">
        <v>164</v>
      </c>
      <c r="I87" s="39">
        <v>159</v>
      </c>
      <c r="J87" s="39">
        <v>176</v>
      </c>
      <c r="K87" s="39">
        <v>203</v>
      </c>
      <c r="L87" s="39">
        <v>248</v>
      </c>
      <c r="M87" s="39">
        <v>337</v>
      </c>
      <c r="N87" s="39">
        <v>358</v>
      </c>
      <c r="O87" s="39">
        <v>283</v>
      </c>
      <c r="P87" s="39">
        <v>273</v>
      </c>
      <c r="Q87" s="39">
        <v>348</v>
      </c>
      <c r="R87" s="39">
        <v>437</v>
      </c>
      <c r="S87" s="39">
        <v>463</v>
      </c>
      <c r="T87" s="39">
        <v>529</v>
      </c>
      <c r="U87" s="197"/>
      <c r="V87" s="189">
        <f t="shared" si="72"/>
        <v>6.87012987012987</v>
      </c>
      <c r="W87" s="121">
        <f>((T87-S87)/S87)</f>
        <v>0.14254859611231102</v>
      </c>
      <c r="X87" s="2"/>
    </row>
    <row r="88" spans="1:24" ht="15">
      <c r="A88" s="10"/>
      <c r="B88" s="42" t="s">
        <v>1</v>
      </c>
      <c r="C88" s="39">
        <v>61</v>
      </c>
      <c r="D88" s="39">
        <v>46</v>
      </c>
      <c r="E88" s="39">
        <v>68</v>
      </c>
      <c r="F88" s="39">
        <v>84</v>
      </c>
      <c r="G88" s="39">
        <v>91</v>
      </c>
      <c r="H88" s="39">
        <v>100</v>
      </c>
      <c r="I88" s="39">
        <v>119</v>
      </c>
      <c r="J88" s="39">
        <v>124</v>
      </c>
      <c r="K88" s="39">
        <v>89</v>
      </c>
      <c r="L88" s="39">
        <v>136</v>
      </c>
      <c r="M88" s="39">
        <v>168</v>
      </c>
      <c r="N88" s="39">
        <v>210</v>
      </c>
      <c r="O88" s="39">
        <v>180</v>
      </c>
      <c r="P88" s="39">
        <v>191</v>
      </c>
      <c r="Q88" s="39">
        <v>223</v>
      </c>
      <c r="R88" s="39">
        <v>286</v>
      </c>
      <c r="S88" s="39">
        <v>345</v>
      </c>
      <c r="T88" s="39">
        <v>473</v>
      </c>
      <c r="U88" s="212"/>
      <c r="V88" s="188">
        <f t="shared" si="72"/>
        <v>10.282608695652174</v>
      </c>
      <c r="W88" s="120">
        <f>((T88-S88)/S88)</f>
        <v>0.3710144927536232</v>
      </c>
      <c r="X88" s="2"/>
    </row>
    <row r="89" spans="1:24" ht="15">
      <c r="A89" s="10"/>
      <c r="B89" s="40" t="s">
        <v>29</v>
      </c>
      <c r="C89" s="31">
        <f>C90+C91</f>
        <v>1138</v>
      </c>
      <c r="D89" s="31">
        <f aca="true" t="shared" si="87" ref="D89:T89">D90+D91</f>
        <v>1119</v>
      </c>
      <c r="E89" s="31">
        <f t="shared" si="87"/>
        <v>1127</v>
      </c>
      <c r="F89" s="31">
        <f t="shared" si="87"/>
        <v>1222</v>
      </c>
      <c r="G89" s="31">
        <f t="shared" si="87"/>
        <v>1278</v>
      </c>
      <c r="H89" s="31">
        <f t="shared" si="87"/>
        <v>1379</v>
      </c>
      <c r="I89" s="31">
        <f t="shared" si="87"/>
        <v>1353</v>
      </c>
      <c r="J89" s="31">
        <f t="shared" si="87"/>
        <v>1471</v>
      </c>
      <c r="K89" s="31">
        <f t="shared" si="87"/>
        <v>1524</v>
      </c>
      <c r="L89" s="31">
        <f t="shared" si="87"/>
        <v>1499</v>
      </c>
      <c r="M89" s="31">
        <f t="shared" si="87"/>
        <v>1476</v>
      </c>
      <c r="N89" s="31">
        <f t="shared" si="87"/>
        <v>1500</v>
      </c>
      <c r="O89" s="31">
        <f t="shared" si="87"/>
        <v>1612</v>
      </c>
      <c r="P89" s="31">
        <f t="shared" si="87"/>
        <v>1723</v>
      </c>
      <c r="Q89" s="31">
        <f t="shared" si="87"/>
        <v>1695</v>
      </c>
      <c r="R89" s="31">
        <f t="shared" si="87"/>
        <v>1785</v>
      </c>
      <c r="S89" s="31">
        <f t="shared" si="87"/>
        <v>1832</v>
      </c>
      <c r="T89" s="78">
        <f t="shared" si="87"/>
        <v>1852</v>
      </c>
      <c r="U89" s="202"/>
      <c r="V89" s="219">
        <f t="shared" si="72"/>
        <v>1.6550491510277032</v>
      </c>
      <c r="W89" s="215">
        <f aca="true" t="shared" si="88" ref="W89">((T89-S89)/S89)</f>
        <v>0.010917030567685589</v>
      </c>
      <c r="X89" s="2"/>
    </row>
    <row r="90" spans="1:24" ht="15">
      <c r="A90" s="10"/>
      <c r="B90" s="41" t="s">
        <v>0</v>
      </c>
      <c r="C90" s="39">
        <f>C81-C84</f>
        <v>614</v>
      </c>
      <c r="D90" s="39">
        <f aca="true" t="shared" si="89" ref="D90:T90">D81-D84</f>
        <v>597</v>
      </c>
      <c r="E90" s="39">
        <f t="shared" si="89"/>
        <v>583</v>
      </c>
      <c r="F90" s="39">
        <f t="shared" si="89"/>
        <v>684</v>
      </c>
      <c r="G90" s="39">
        <f t="shared" si="89"/>
        <v>692</v>
      </c>
      <c r="H90" s="39">
        <f t="shared" si="89"/>
        <v>787</v>
      </c>
      <c r="I90" s="39">
        <f t="shared" si="89"/>
        <v>769</v>
      </c>
      <c r="J90" s="39">
        <f t="shared" si="89"/>
        <v>873</v>
      </c>
      <c r="K90" s="39">
        <f t="shared" si="89"/>
        <v>864</v>
      </c>
      <c r="L90" s="39">
        <f t="shared" si="89"/>
        <v>848</v>
      </c>
      <c r="M90" s="39">
        <f t="shared" si="89"/>
        <v>825</v>
      </c>
      <c r="N90" s="39">
        <f t="shared" si="89"/>
        <v>840</v>
      </c>
      <c r="O90" s="39">
        <f t="shared" si="89"/>
        <v>954</v>
      </c>
      <c r="P90" s="39">
        <f t="shared" si="89"/>
        <v>999</v>
      </c>
      <c r="Q90" s="39">
        <f t="shared" si="89"/>
        <v>1009</v>
      </c>
      <c r="R90" s="39">
        <f t="shared" si="89"/>
        <v>1090</v>
      </c>
      <c r="S90" s="39">
        <f t="shared" si="89"/>
        <v>1151</v>
      </c>
      <c r="T90" s="39">
        <f t="shared" si="89"/>
        <v>1116</v>
      </c>
      <c r="U90" s="197"/>
      <c r="V90" s="189">
        <f t="shared" si="72"/>
        <v>1.8693467336683418</v>
      </c>
      <c r="W90" s="121">
        <f>((T90-S90)/S90)</f>
        <v>-0.030408340573414423</v>
      </c>
      <c r="X90" s="2"/>
    </row>
    <row r="91" spans="1:24" ht="15">
      <c r="A91" s="10"/>
      <c r="B91" s="42" t="s">
        <v>1</v>
      </c>
      <c r="C91" s="39">
        <f>C82-C85</f>
        <v>524</v>
      </c>
      <c r="D91" s="39">
        <f aca="true" t="shared" si="90" ref="D91:T91">D82-D85</f>
        <v>522</v>
      </c>
      <c r="E91" s="39">
        <f t="shared" si="90"/>
        <v>544</v>
      </c>
      <c r="F91" s="39">
        <f t="shared" si="90"/>
        <v>538</v>
      </c>
      <c r="G91" s="39">
        <f t="shared" si="90"/>
        <v>586</v>
      </c>
      <c r="H91" s="39">
        <f t="shared" si="90"/>
        <v>592</v>
      </c>
      <c r="I91" s="39">
        <f t="shared" si="90"/>
        <v>584</v>
      </c>
      <c r="J91" s="39">
        <f t="shared" si="90"/>
        <v>598</v>
      </c>
      <c r="K91" s="39">
        <f t="shared" si="90"/>
        <v>660</v>
      </c>
      <c r="L91" s="39">
        <f t="shared" si="90"/>
        <v>651</v>
      </c>
      <c r="M91" s="39">
        <f t="shared" si="90"/>
        <v>651</v>
      </c>
      <c r="N91" s="39">
        <f t="shared" si="90"/>
        <v>660</v>
      </c>
      <c r="O91" s="39">
        <f t="shared" si="90"/>
        <v>658</v>
      </c>
      <c r="P91" s="39">
        <f t="shared" si="90"/>
        <v>724</v>
      </c>
      <c r="Q91" s="39">
        <f t="shared" si="90"/>
        <v>686</v>
      </c>
      <c r="R91" s="39">
        <f t="shared" si="90"/>
        <v>695</v>
      </c>
      <c r="S91" s="39">
        <f t="shared" si="90"/>
        <v>681</v>
      </c>
      <c r="T91" s="39">
        <f t="shared" si="90"/>
        <v>736</v>
      </c>
      <c r="U91" s="204"/>
      <c r="V91" s="191">
        <f t="shared" si="72"/>
        <v>1.4099616858237547</v>
      </c>
      <c r="W91" s="127">
        <f>((T91-S91)/S91)</f>
        <v>0.08076358296622614</v>
      </c>
      <c r="X91" s="2"/>
    </row>
    <row r="92" spans="1:24" ht="15">
      <c r="A92" s="10"/>
      <c r="B92" s="40" t="s">
        <v>30</v>
      </c>
      <c r="C92" s="31">
        <f>C94+C93</f>
        <v>1627</v>
      </c>
      <c r="D92" s="31">
        <f aca="true" t="shared" si="91" ref="D92:T92">D94+D93</f>
        <v>1675</v>
      </c>
      <c r="E92" s="31">
        <f t="shared" si="91"/>
        <v>1870</v>
      </c>
      <c r="F92" s="31">
        <f t="shared" si="91"/>
        <v>2132</v>
      </c>
      <c r="G92" s="31">
        <f t="shared" si="91"/>
        <v>2282</v>
      </c>
      <c r="H92" s="31">
        <f t="shared" si="91"/>
        <v>2494</v>
      </c>
      <c r="I92" s="31">
        <f t="shared" si="91"/>
        <v>2583</v>
      </c>
      <c r="J92" s="31">
        <f t="shared" si="91"/>
        <v>2833</v>
      </c>
      <c r="K92" s="31">
        <f t="shared" si="91"/>
        <v>3133</v>
      </c>
      <c r="L92" s="31">
        <f t="shared" si="91"/>
        <v>3226</v>
      </c>
      <c r="M92" s="31">
        <f t="shared" si="91"/>
        <v>3263</v>
      </c>
      <c r="N92" s="31">
        <f t="shared" si="91"/>
        <v>3321</v>
      </c>
      <c r="O92" s="31">
        <f t="shared" si="91"/>
        <v>3650</v>
      </c>
      <c r="P92" s="31">
        <f t="shared" si="91"/>
        <v>3795</v>
      </c>
      <c r="Q92" s="31">
        <f t="shared" si="91"/>
        <v>3887</v>
      </c>
      <c r="R92" s="31">
        <f t="shared" si="91"/>
        <v>4045</v>
      </c>
      <c r="S92" s="31">
        <f t="shared" si="91"/>
        <v>4086</v>
      </c>
      <c r="T92" s="78">
        <f t="shared" si="91"/>
        <v>3810</v>
      </c>
      <c r="U92" s="206"/>
      <c r="V92" s="220">
        <f t="shared" si="72"/>
        <v>2.274626865671642</v>
      </c>
      <c r="W92" s="216">
        <f aca="true" t="shared" si="92" ref="W92">((T92-S92)/S92)</f>
        <v>-0.06754772393538913</v>
      </c>
      <c r="X92" s="2"/>
    </row>
    <row r="93" spans="1:24" ht="15">
      <c r="A93" s="10"/>
      <c r="B93" s="41" t="s">
        <v>0</v>
      </c>
      <c r="C93" s="39">
        <f>C81-C87</f>
        <v>865</v>
      </c>
      <c r="D93" s="39">
        <f aca="true" t="shared" si="93" ref="D93:T93">D81-D87</f>
        <v>907</v>
      </c>
      <c r="E93" s="39">
        <f t="shared" si="93"/>
        <v>930</v>
      </c>
      <c r="F93" s="39">
        <f t="shared" si="93"/>
        <v>1164</v>
      </c>
      <c r="G93" s="39">
        <f t="shared" si="93"/>
        <v>1245</v>
      </c>
      <c r="H93" s="39">
        <f t="shared" si="93"/>
        <v>1385</v>
      </c>
      <c r="I93" s="39">
        <f t="shared" si="93"/>
        <v>1416</v>
      </c>
      <c r="J93" s="39">
        <f t="shared" si="93"/>
        <v>1643</v>
      </c>
      <c r="K93" s="39">
        <f t="shared" si="93"/>
        <v>1755</v>
      </c>
      <c r="L93" s="39">
        <f t="shared" si="93"/>
        <v>1799</v>
      </c>
      <c r="M93" s="39">
        <f t="shared" si="93"/>
        <v>1796</v>
      </c>
      <c r="N93" s="39">
        <f t="shared" si="93"/>
        <v>1846</v>
      </c>
      <c r="O93" s="39">
        <f t="shared" si="93"/>
        <v>2139</v>
      </c>
      <c r="P93" s="39">
        <f t="shared" si="93"/>
        <v>2196</v>
      </c>
      <c r="Q93" s="39">
        <f t="shared" si="93"/>
        <v>2325</v>
      </c>
      <c r="R93" s="39">
        <f t="shared" si="93"/>
        <v>2420</v>
      </c>
      <c r="S93" s="39">
        <f t="shared" si="93"/>
        <v>2446</v>
      </c>
      <c r="T93" s="39">
        <f t="shared" si="93"/>
        <v>2306</v>
      </c>
      <c r="U93" s="197"/>
      <c r="V93" s="189">
        <f t="shared" si="72"/>
        <v>2.54244762954796</v>
      </c>
      <c r="W93" s="121">
        <f>((T93-S93)/S93)</f>
        <v>-0.05723630417007359</v>
      </c>
      <c r="X93" s="2"/>
    </row>
    <row r="94" spans="1:24" ht="15">
      <c r="A94" s="10"/>
      <c r="B94" s="42" t="s">
        <v>1</v>
      </c>
      <c r="C94" s="39">
        <f>C82-C88</f>
        <v>762</v>
      </c>
      <c r="D94" s="39">
        <f aca="true" t="shared" si="94" ref="D94:T94">D82-D88</f>
        <v>768</v>
      </c>
      <c r="E94" s="39">
        <f t="shared" si="94"/>
        <v>940</v>
      </c>
      <c r="F94" s="39">
        <f t="shared" si="94"/>
        <v>968</v>
      </c>
      <c r="G94" s="39">
        <f t="shared" si="94"/>
        <v>1037</v>
      </c>
      <c r="H94" s="39">
        <f t="shared" si="94"/>
        <v>1109</v>
      </c>
      <c r="I94" s="39">
        <f t="shared" si="94"/>
        <v>1167</v>
      </c>
      <c r="J94" s="39">
        <f t="shared" si="94"/>
        <v>1190</v>
      </c>
      <c r="K94" s="39">
        <f t="shared" si="94"/>
        <v>1378</v>
      </c>
      <c r="L94" s="39">
        <f t="shared" si="94"/>
        <v>1427</v>
      </c>
      <c r="M94" s="39">
        <f t="shared" si="94"/>
        <v>1467</v>
      </c>
      <c r="N94" s="39">
        <f t="shared" si="94"/>
        <v>1475</v>
      </c>
      <c r="O94" s="39">
        <f t="shared" si="94"/>
        <v>1511</v>
      </c>
      <c r="P94" s="39">
        <f t="shared" si="94"/>
        <v>1599</v>
      </c>
      <c r="Q94" s="39">
        <f t="shared" si="94"/>
        <v>1562</v>
      </c>
      <c r="R94" s="39">
        <f t="shared" si="94"/>
        <v>1625</v>
      </c>
      <c r="S94" s="39">
        <f t="shared" si="94"/>
        <v>1640</v>
      </c>
      <c r="T94" s="39">
        <f t="shared" si="94"/>
        <v>1504</v>
      </c>
      <c r="U94" s="210"/>
      <c r="V94" s="211">
        <f t="shared" si="72"/>
        <v>1.9583333333333333</v>
      </c>
      <c r="W94" s="120">
        <f>((T94-S94)/S94)</f>
        <v>-0.08292682926829269</v>
      </c>
      <c r="X94" s="2"/>
    </row>
    <row r="95" spans="1:24" ht="15">
      <c r="A95" s="5"/>
      <c r="B95" s="32"/>
      <c r="C95" s="1"/>
      <c r="D95" s="1"/>
      <c r="E95" s="1"/>
      <c r="F95" s="1"/>
      <c r="G95" s="1"/>
      <c r="H95" s="1"/>
      <c r="I95" s="1"/>
      <c r="J95" s="1"/>
      <c r="K95" s="1"/>
      <c r="L95" s="1"/>
      <c r="M95" s="1"/>
      <c r="N95" s="1"/>
      <c r="O95" s="8"/>
      <c r="P95" s="8"/>
      <c r="Q95" s="5"/>
      <c r="R95" s="9"/>
      <c r="S95" s="9"/>
      <c r="T95" s="2"/>
      <c r="U95" s="2"/>
      <c r="V95" s="85"/>
      <c r="W95" s="221"/>
      <c r="X95" s="2"/>
    </row>
    <row r="96" spans="1:24" ht="15">
      <c r="A96" s="5"/>
      <c r="B96" s="182" t="s">
        <v>3</v>
      </c>
      <c r="C96" s="182"/>
      <c r="D96" s="182"/>
      <c r="E96" s="182"/>
      <c r="F96" s="182"/>
      <c r="G96" s="182"/>
      <c r="H96" s="182"/>
      <c r="I96" s="182"/>
      <c r="J96" s="182"/>
      <c r="K96" s="182"/>
      <c r="L96" s="182"/>
      <c r="M96" s="182"/>
      <c r="N96" s="182"/>
      <c r="O96" s="183"/>
      <c r="P96" s="43"/>
      <c r="Q96" s="5"/>
      <c r="R96" s="9"/>
      <c r="S96" s="9"/>
      <c r="T96" s="2"/>
      <c r="U96" s="2"/>
      <c r="V96" s="85"/>
      <c r="W96" s="85"/>
      <c r="X96" s="2"/>
    </row>
    <row r="97" spans="1:24" ht="15">
      <c r="A97" s="5"/>
      <c r="B97" s="184"/>
      <c r="C97" s="184"/>
      <c r="D97" s="184"/>
      <c r="E97" s="184"/>
      <c r="F97" s="184"/>
      <c r="G97" s="184"/>
      <c r="H97" s="184"/>
      <c r="I97" s="184"/>
      <c r="J97" s="184"/>
      <c r="K97" s="184"/>
      <c r="L97" s="184"/>
      <c r="M97" s="184"/>
      <c r="N97" s="184"/>
      <c r="O97" s="185"/>
      <c r="P97" s="44"/>
      <c r="Q97" s="5"/>
      <c r="R97" s="9"/>
      <c r="S97" s="9"/>
      <c r="T97" s="2"/>
      <c r="U97" s="2"/>
      <c r="V97" s="85"/>
      <c r="W97" s="85"/>
      <c r="X97" s="2"/>
    </row>
    <row r="98" spans="1:24" ht="15">
      <c r="A98" s="5"/>
      <c r="B98" s="45" t="s">
        <v>63</v>
      </c>
      <c r="C98" s="46"/>
      <c r="D98" s="46"/>
      <c r="E98" s="46"/>
      <c r="F98" s="46"/>
      <c r="G98" s="46"/>
      <c r="H98" s="46"/>
      <c r="I98" s="46"/>
      <c r="J98" s="46"/>
      <c r="K98" s="46"/>
      <c r="L98" s="46"/>
      <c r="M98" s="46"/>
      <c r="N98" s="46"/>
      <c r="O98" s="47"/>
      <c r="P98" s="47"/>
      <c r="Q98" s="6"/>
      <c r="R98" s="9"/>
      <c r="S98" s="9"/>
      <c r="T98" s="2"/>
      <c r="U98" s="2"/>
      <c r="V98" s="85"/>
      <c r="W98" s="85"/>
      <c r="X98" s="2"/>
    </row>
    <row r="99" spans="1:24" ht="15">
      <c r="A99" s="5"/>
      <c r="B99" s="48"/>
      <c r="C99" s="6"/>
      <c r="D99" s="6"/>
      <c r="E99" s="6"/>
      <c r="F99" s="6"/>
      <c r="G99" s="6"/>
      <c r="H99" s="6"/>
      <c r="I99" s="6"/>
      <c r="J99" s="6"/>
      <c r="K99" s="6"/>
      <c r="L99" s="6"/>
      <c r="M99" s="6"/>
      <c r="N99" s="6"/>
      <c r="O99" s="6"/>
      <c r="P99" s="6"/>
      <c r="Q99" s="6"/>
      <c r="R99" s="9"/>
      <c r="S99" s="9"/>
      <c r="T99" s="2"/>
      <c r="U99" s="2"/>
      <c r="V99" s="85"/>
      <c r="W99" s="85"/>
      <c r="X99" s="2"/>
    </row>
    <row r="100" spans="1:24" ht="17.25">
      <c r="A100" s="5"/>
      <c r="B100" s="69" t="s">
        <v>31</v>
      </c>
      <c r="C100" s="2"/>
      <c r="D100" s="2"/>
      <c r="E100" s="2"/>
      <c r="F100" s="2"/>
      <c r="G100" s="2"/>
      <c r="H100" s="2"/>
      <c r="I100" s="2"/>
      <c r="J100" s="2"/>
      <c r="K100" s="2"/>
      <c r="L100" s="2"/>
      <c r="M100" s="2"/>
      <c r="N100" s="2"/>
      <c r="O100" s="2"/>
      <c r="P100" s="2"/>
      <c r="Q100" s="2"/>
      <c r="R100" s="9"/>
      <c r="S100" s="9"/>
      <c r="T100" s="2"/>
      <c r="U100" s="2"/>
      <c r="V100" s="85"/>
      <c r="W100" s="85"/>
      <c r="X100" s="2"/>
    </row>
    <row r="101" spans="1:24" ht="17.25">
      <c r="A101" s="5"/>
      <c r="B101" s="69" t="s">
        <v>32</v>
      </c>
      <c r="C101" s="2"/>
      <c r="D101" s="2"/>
      <c r="E101" s="2"/>
      <c r="F101" s="2"/>
      <c r="G101" s="2"/>
      <c r="H101" s="2"/>
      <c r="I101" s="2"/>
      <c r="J101" s="2"/>
      <c r="K101" s="2"/>
      <c r="L101" s="2"/>
      <c r="M101" s="2"/>
      <c r="N101" s="2"/>
      <c r="O101" s="2"/>
      <c r="P101" s="2"/>
      <c r="Q101" s="2"/>
      <c r="R101" s="9"/>
      <c r="S101" s="9"/>
      <c r="T101" s="2"/>
      <c r="U101" s="2"/>
      <c r="V101" s="85"/>
      <c r="W101" s="85"/>
      <c r="X101" s="2"/>
    </row>
    <row r="102" spans="1:24" ht="17.25">
      <c r="A102" s="5"/>
      <c r="B102" s="69" t="s">
        <v>38</v>
      </c>
      <c r="C102" s="2"/>
      <c r="D102" s="2"/>
      <c r="E102" s="2"/>
      <c r="F102" s="2"/>
      <c r="G102" s="2"/>
      <c r="H102" s="2"/>
      <c r="I102" s="2"/>
      <c r="J102" s="2"/>
      <c r="K102" s="2"/>
      <c r="L102" s="2"/>
      <c r="M102" s="2"/>
      <c r="N102" s="2"/>
      <c r="O102" s="2"/>
      <c r="P102" s="2"/>
      <c r="Q102" s="2"/>
      <c r="R102" s="9"/>
      <c r="S102" s="9"/>
      <c r="T102" s="2"/>
      <c r="U102" s="2"/>
      <c r="V102" s="85"/>
      <c r="W102" s="85"/>
      <c r="X102" s="2"/>
    </row>
    <row r="103" spans="1:24" ht="17.25">
      <c r="A103" s="5"/>
      <c r="B103" s="69" t="s">
        <v>39</v>
      </c>
      <c r="C103" s="2"/>
      <c r="D103" s="2"/>
      <c r="E103" s="2"/>
      <c r="F103" s="2"/>
      <c r="G103" s="2"/>
      <c r="H103" s="2"/>
      <c r="I103" s="2"/>
      <c r="J103" s="2"/>
      <c r="K103" s="2"/>
      <c r="L103" s="2"/>
      <c r="M103" s="2"/>
      <c r="N103" s="2"/>
      <c r="O103" s="2"/>
      <c r="P103" s="2"/>
      <c r="Q103" s="2"/>
      <c r="R103" s="9"/>
      <c r="S103" s="9"/>
      <c r="T103" s="2"/>
      <c r="U103" s="2"/>
      <c r="V103" s="85"/>
      <c r="W103" s="85"/>
      <c r="X103" s="2"/>
    </row>
    <row r="104" spans="1:24" ht="17.25">
      <c r="A104" s="5"/>
      <c r="B104" s="69" t="s">
        <v>42</v>
      </c>
      <c r="C104" s="2"/>
      <c r="D104" s="2"/>
      <c r="E104" s="2"/>
      <c r="F104" s="2"/>
      <c r="G104" s="2"/>
      <c r="H104" s="2"/>
      <c r="I104" s="2"/>
      <c r="J104" s="2"/>
      <c r="K104" s="2"/>
      <c r="L104" s="2"/>
      <c r="M104" s="2"/>
      <c r="N104" s="2"/>
      <c r="O104" s="2"/>
      <c r="P104" s="2"/>
      <c r="Q104" s="2"/>
      <c r="R104" s="9"/>
      <c r="S104" s="9"/>
      <c r="T104" s="2"/>
      <c r="U104" s="2"/>
      <c r="V104" s="85"/>
      <c r="W104" s="85"/>
      <c r="X104" s="2"/>
    </row>
    <row r="105" spans="1:24" ht="17.25">
      <c r="A105" s="5"/>
      <c r="B105" s="69" t="s">
        <v>40</v>
      </c>
      <c r="C105" s="2"/>
      <c r="D105" s="2"/>
      <c r="E105" s="2"/>
      <c r="F105" s="2"/>
      <c r="G105" s="2"/>
      <c r="H105" s="2"/>
      <c r="I105" s="2"/>
      <c r="J105" s="2"/>
      <c r="K105" s="2"/>
      <c r="L105" s="2"/>
      <c r="M105" s="2"/>
      <c r="N105" s="2"/>
      <c r="O105" s="2"/>
      <c r="P105" s="2"/>
      <c r="Q105" s="2"/>
      <c r="R105" s="9"/>
      <c r="S105" s="9"/>
      <c r="T105" s="2"/>
      <c r="U105" s="2"/>
      <c r="V105" s="85"/>
      <c r="W105" s="85"/>
      <c r="X105" s="2"/>
    </row>
    <row r="106" spans="1:24" ht="17.25">
      <c r="A106" s="5"/>
      <c r="B106" s="49" t="s">
        <v>41</v>
      </c>
      <c r="C106" s="2"/>
      <c r="D106" s="2"/>
      <c r="E106" s="2"/>
      <c r="F106" s="2"/>
      <c r="G106" s="2"/>
      <c r="H106" s="2"/>
      <c r="I106" s="2"/>
      <c r="J106" s="2"/>
      <c r="K106" s="2"/>
      <c r="L106" s="2"/>
      <c r="M106" s="2"/>
      <c r="N106" s="2"/>
      <c r="O106" s="2"/>
      <c r="P106" s="2"/>
      <c r="Q106" s="2"/>
      <c r="R106" s="9"/>
      <c r="S106" s="9"/>
      <c r="T106" s="2"/>
      <c r="U106" s="2"/>
      <c r="V106" s="85"/>
      <c r="W106" s="85"/>
      <c r="X106" s="2"/>
    </row>
    <row r="107" spans="1:24" ht="17.25">
      <c r="A107" s="2"/>
      <c r="B107" s="49" t="s">
        <v>44</v>
      </c>
      <c r="C107" s="2"/>
      <c r="D107" s="2"/>
      <c r="E107" s="2"/>
      <c r="F107" s="2"/>
      <c r="G107" s="2"/>
      <c r="H107" s="2"/>
      <c r="I107" s="2"/>
      <c r="J107" s="2"/>
      <c r="K107" s="2"/>
      <c r="L107" s="2"/>
      <c r="M107" s="2"/>
      <c r="N107" s="2"/>
      <c r="O107" s="2"/>
      <c r="P107" s="2"/>
      <c r="Q107" s="2"/>
      <c r="R107" s="2"/>
      <c r="S107" s="2"/>
      <c r="T107" s="2"/>
      <c r="U107" s="2"/>
      <c r="V107" s="85"/>
      <c r="W107" s="85"/>
      <c r="X107" s="2"/>
    </row>
    <row r="115" ht="15">
      <c r="E115" s="35"/>
    </row>
    <row r="116" ht="15">
      <c r="E116" s="35"/>
    </row>
    <row r="117" ht="15">
      <c r="E117" s="35"/>
    </row>
    <row r="118" ht="15">
      <c r="E118" s="35"/>
    </row>
    <row r="119" ht="15">
      <c r="E119" s="35"/>
    </row>
    <row r="120" ht="15">
      <c r="E120" s="35"/>
    </row>
    <row r="121" ht="15">
      <c r="E121" s="35"/>
    </row>
    <row r="122" ht="15">
      <c r="E122" s="35"/>
    </row>
    <row r="123" ht="15">
      <c r="E123" s="35"/>
    </row>
    <row r="124" ht="15">
      <c r="E124" s="35"/>
    </row>
    <row r="125" ht="15">
      <c r="E125" s="35"/>
    </row>
    <row r="126" ht="15">
      <c r="E126" s="35"/>
    </row>
    <row r="127" ht="15">
      <c r="E127" s="35"/>
    </row>
    <row r="128" ht="15">
      <c r="E128" s="35"/>
    </row>
    <row r="129" ht="15">
      <c r="E129" s="35"/>
    </row>
    <row r="130" ht="15">
      <c r="E130" s="35"/>
    </row>
    <row r="131" ht="15">
      <c r="E131" s="35"/>
    </row>
  </sheetData>
  <mergeCells count="2">
    <mergeCell ref="B96:O97"/>
    <mergeCell ref="Q1:S6"/>
  </mergeCells>
  <printOptions/>
  <pageMargins left="0.25" right="0.25" top="0.75" bottom="0.75" header="0.3" footer="0.3"/>
  <pageSetup fitToHeight="1" fitToWidth="1" horizontalDpi="600" verticalDpi="600" orientation="landscape" scale="7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workbookViewId="0" topLeftCell="A1">
      <selection activeCell="X19" sqref="X19"/>
    </sheetView>
  </sheetViews>
  <sheetFormatPr defaultColWidth="9.140625" defaultRowHeight="15"/>
  <cols>
    <col min="2" max="2" width="46.28125" style="0" bestFit="1" customWidth="1"/>
    <col min="21" max="21" width="11.8515625" style="0" customWidth="1"/>
    <col min="22" max="22" width="15.00390625" style="0" customWidth="1"/>
  </cols>
  <sheetData>
    <row r="1" spans="1:23" ht="15">
      <c r="A1" s="5"/>
      <c r="B1" s="2"/>
      <c r="C1" s="2"/>
      <c r="D1" s="2"/>
      <c r="E1" s="2"/>
      <c r="F1" s="2"/>
      <c r="G1" s="2"/>
      <c r="H1" s="2"/>
      <c r="I1" s="2"/>
      <c r="J1" s="2"/>
      <c r="K1" s="2"/>
      <c r="L1" s="2"/>
      <c r="M1" s="2"/>
      <c r="N1" s="2"/>
      <c r="O1" s="2"/>
      <c r="P1" s="2"/>
      <c r="Q1" s="180"/>
      <c r="R1" s="181"/>
      <c r="S1" s="181"/>
      <c r="T1" s="2"/>
      <c r="U1" s="85"/>
      <c r="V1" s="85"/>
      <c r="W1" s="2"/>
    </row>
    <row r="2" spans="1:23" ht="23.25">
      <c r="A2" s="5"/>
      <c r="B2" s="2"/>
      <c r="C2" s="12" t="s">
        <v>57</v>
      </c>
      <c r="D2" s="2"/>
      <c r="E2" s="2"/>
      <c r="F2" s="2"/>
      <c r="G2" s="2"/>
      <c r="H2" s="2"/>
      <c r="I2" s="2"/>
      <c r="J2" s="2"/>
      <c r="K2" s="2"/>
      <c r="L2" s="2"/>
      <c r="M2" s="2"/>
      <c r="N2" s="2"/>
      <c r="O2" s="2"/>
      <c r="P2" s="2"/>
      <c r="Q2" s="180"/>
      <c r="R2" s="181"/>
      <c r="S2" s="181"/>
      <c r="T2" s="2"/>
      <c r="U2" s="85"/>
      <c r="V2" s="85"/>
      <c r="W2" s="2"/>
    </row>
    <row r="3" spans="1:23" ht="18.75">
      <c r="A3" s="5"/>
      <c r="B3" s="4"/>
      <c r="C3" s="13"/>
      <c r="D3" s="4"/>
      <c r="E3" s="4"/>
      <c r="F3" s="4"/>
      <c r="G3" s="4"/>
      <c r="H3" s="4"/>
      <c r="I3" s="4"/>
      <c r="J3" s="4"/>
      <c r="K3" s="4"/>
      <c r="L3" s="4"/>
      <c r="M3" s="4"/>
      <c r="N3" s="4"/>
      <c r="O3" s="4"/>
      <c r="P3" s="4"/>
      <c r="Q3" s="180"/>
      <c r="R3" s="181"/>
      <c r="S3" s="181"/>
      <c r="T3" s="2"/>
      <c r="U3" s="85"/>
      <c r="V3" s="85"/>
      <c r="W3" s="2"/>
    </row>
    <row r="4" spans="1:23" ht="15.75">
      <c r="A4" s="5"/>
      <c r="B4" s="4"/>
      <c r="C4" s="14" t="s">
        <v>4</v>
      </c>
      <c r="D4" s="4"/>
      <c r="E4" s="4"/>
      <c r="F4" s="4"/>
      <c r="G4" s="4"/>
      <c r="H4" s="4"/>
      <c r="I4" s="4"/>
      <c r="J4" s="4"/>
      <c r="K4" s="4"/>
      <c r="L4" s="4"/>
      <c r="M4" s="4"/>
      <c r="N4" s="4"/>
      <c r="O4" s="4"/>
      <c r="P4" s="4"/>
      <c r="Q4" s="180"/>
      <c r="R4" s="181"/>
      <c r="S4" s="181"/>
      <c r="T4" s="2"/>
      <c r="U4" s="85"/>
      <c r="V4" s="85"/>
      <c r="W4" s="2"/>
    </row>
    <row r="5" spans="1:23" ht="15">
      <c r="A5" s="5"/>
      <c r="B5" s="15"/>
      <c r="C5" s="1"/>
      <c r="D5" s="1"/>
      <c r="E5" s="1"/>
      <c r="F5" s="1"/>
      <c r="G5" s="1"/>
      <c r="H5" s="1"/>
      <c r="I5" s="1"/>
      <c r="J5" s="1"/>
      <c r="K5" s="1"/>
      <c r="L5" s="1"/>
      <c r="M5" s="2"/>
      <c r="N5" s="2"/>
      <c r="O5" s="2"/>
      <c r="P5" s="2"/>
      <c r="Q5" s="180"/>
      <c r="R5" s="181"/>
      <c r="S5" s="181"/>
      <c r="T5" s="2"/>
      <c r="U5" s="85"/>
      <c r="V5" s="85"/>
      <c r="W5" s="2"/>
    </row>
    <row r="6" spans="1:23" ht="38.25">
      <c r="A6" s="7"/>
      <c r="B6" s="1"/>
      <c r="C6" s="68">
        <v>1999</v>
      </c>
      <c r="D6" s="68">
        <v>2000</v>
      </c>
      <c r="E6" s="68">
        <v>2001</v>
      </c>
      <c r="F6" s="68">
        <v>2002</v>
      </c>
      <c r="G6" s="68">
        <v>2003</v>
      </c>
      <c r="H6" s="68">
        <v>2004</v>
      </c>
      <c r="I6" s="68">
        <v>2005</v>
      </c>
      <c r="J6" s="68">
        <v>2006</v>
      </c>
      <c r="K6" s="68">
        <v>2007</v>
      </c>
      <c r="L6" s="68">
        <v>2008</v>
      </c>
      <c r="M6" s="68">
        <v>2009</v>
      </c>
      <c r="N6" s="68">
        <v>2010</v>
      </c>
      <c r="O6" s="68">
        <v>2011</v>
      </c>
      <c r="P6" s="68">
        <v>2012</v>
      </c>
      <c r="Q6" s="68">
        <v>2013</v>
      </c>
      <c r="R6" s="68">
        <v>2014</v>
      </c>
      <c r="S6" s="68">
        <v>2015</v>
      </c>
      <c r="T6" s="68">
        <v>2016</v>
      </c>
      <c r="U6" s="178" t="s">
        <v>58</v>
      </c>
      <c r="V6" s="178" t="s">
        <v>59</v>
      </c>
      <c r="W6" s="2"/>
    </row>
    <row r="7" spans="1:23" ht="15">
      <c r="A7" s="7"/>
      <c r="B7" s="168" t="s">
        <v>6</v>
      </c>
      <c r="C7" s="169">
        <v>6.1</v>
      </c>
      <c r="D7" s="169">
        <v>6.2</v>
      </c>
      <c r="E7" s="169">
        <v>6.8</v>
      </c>
      <c r="F7" s="169">
        <v>8.2</v>
      </c>
      <c r="G7" s="169">
        <v>8.9</v>
      </c>
      <c r="H7" s="169">
        <v>9.4</v>
      </c>
      <c r="I7" s="169">
        <v>10.1</v>
      </c>
      <c r="J7" s="169">
        <v>11.5</v>
      </c>
      <c r="K7" s="169">
        <v>11.9</v>
      </c>
      <c r="L7" s="169">
        <v>11.9</v>
      </c>
      <c r="M7" s="169">
        <v>11.9</v>
      </c>
      <c r="N7" s="169">
        <v>12.3</v>
      </c>
      <c r="O7" s="169">
        <v>13.2</v>
      </c>
      <c r="P7" s="169">
        <v>13.1</v>
      </c>
      <c r="Q7" s="169">
        <v>13.8</v>
      </c>
      <c r="R7" s="169">
        <v>14.7</v>
      </c>
      <c r="S7" s="169">
        <v>16.3</v>
      </c>
      <c r="T7" s="169">
        <v>19.8</v>
      </c>
      <c r="U7" s="159">
        <f>T7/C7</f>
        <v>3.245901639344263</v>
      </c>
      <c r="V7" s="160">
        <f>((T7-C7)/C7)</f>
        <v>2.245901639344263</v>
      </c>
      <c r="W7" s="2"/>
    </row>
    <row r="8" spans="1:23" ht="15">
      <c r="A8" s="7"/>
      <c r="B8" s="17" t="s">
        <v>0</v>
      </c>
      <c r="C8" s="153">
        <v>3.9</v>
      </c>
      <c r="D8" s="153">
        <v>4.1</v>
      </c>
      <c r="E8" s="153">
        <v>4.6</v>
      </c>
      <c r="F8" s="153">
        <v>5.8</v>
      </c>
      <c r="G8" s="153">
        <v>6.4</v>
      </c>
      <c r="H8" s="153">
        <v>6.9</v>
      </c>
      <c r="I8" s="153">
        <v>7.3</v>
      </c>
      <c r="J8" s="153">
        <v>8.2</v>
      </c>
      <c r="K8" s="153">
        <v>8.8</v>
      </c>
      <c r="L8" s="153">
        <v>8.9</v>
      </c>
      <c r="M8" s="153">
        <v>9.1</v>
      </c>
      <c r="N8" s="153">
        <v>9.6</v>
      </c>
      <c r="O8" s="153">
        <v>10.2</v>
      </c>
      <c r="P8" s="153">
        <v>10.2</v>
      </c>
      <c r="Q8" s="153">
        <v>10.6</v>
      </c>
      <c r="R8" s="153">
        <v>11.1</v>
      </c>
      <c r="S8" s="153">
        <v>11.8</v>
      </c>
      <c r="T8" s="153">
        <v>13.4</v>
      </c>
      <c r="U8" s="174">
        <f>T8/C8</f>
        <v>3.435897435897436</v>
      </c>
      <c r="V8" s="170">
        <f>((T8-C8)/C8)</f>
        <v>2.435897435897436</v>
      </c>
      <c r="W8" s="2"/>
    </row>
    <row r="9" spans="1:23" ht="15">
      <c r="A9" s="7"/>
      <c r="B9" s="18" t="s">
        <v>1</v>
      </c>
      <c r="C9" s="153">
        <v>8.2</v>
      </c>
      <c r="D9" s="153">
        <v>8.3</v>
      </c>
      <c r="E9" s="153">
        <v>9</v>
      </c>
      <c r="F9" s="153">
        <v>10.6</v>
      </c>
      <c r="G9" s="153">
        <v>11.5</v>
      </c>
      <c r="H9" s="153">
        <v>11.8</v>
      </c>
      <c r="I9" s="153">
        <v>12.8</v>
      </c>
      <c r="J9" s="153">
        <v>14.8</v>
      </c>
      <c r="K9" s="153">
        <v>14.9</v>
      </c>
      <c r="L9" s="153">
        <v>14.9</v>
      </c>
      <c r="M9" s="153">
        <v>14.8</v>
      </c>
      <c r="N9" s="153">
        <v>15</v>
      </c>
      <c r="O9" s="153">
        <v>16.1</v>
      </c>
      <c r="P9" s="153">
        <v>16.1</v>
      </c>
      <c r="Q9" s="153">
        <v>17</v>
      </c>
      <c r="R9" s="153">
        <v>18.3</v>
      </c>
      <c r="S9" s="153">
        <v>20.8</v>
      </c>
      <c r="T9" s="153">
        <v>26.2</v>
      </c>
      <c r="U9" s="136">
        <f aca="true" t="shared" si="0" ref="U9:U15">T9/C9</f>
        <v>3.1951219512195124</v>
      </c>
      <c r="V9" s="120">
        <f aca="true" t="shared" si="1" ref="V9:V15">((T9-C9)/C9)</f>
        <v>2.1951219512195124</v>
      </c>
      <c r="W9" s="2"/>
    </row>
    <row r="10" spans="1:23" ht="15">
      <c r="A10" s="7"/>
      <c r="B10" s="100" t="s">
        <v>51</v>
      </c>
      <c r="C10" s="172">
        <v>6.8</v>
      </c>
      <c r="D10" s="172">
        <v>6.7</v>
      </c>
      <c r="E10" s="172">
        <v>7.1</v>
      </c>
      <c r="F10" s="172">
        <v>8.5</v>
      </c>
      <c r="G10" s="172">
        <v>8.9</v>
      </c>
      <c r="H10" s="172">
        <v>9</v>
      </c>
      <c r="I10" s="172">
        <v>9.8</v>
      </c>
      <c r="J10" s="172">
        <v>11.2</v>
      </c>
      <c r="K10" s="172">
        <v>11.4</v>
      </c>
      <c r="L10" s="172">
        <v>11.2</v>
      </c>
      <c r="M10" s="172">
        <v>11.2</v>
      </c>
      <c r="N10" s="172">
        <v>11.4</v>
      </c>
      <c r="O10" s="172">
        <v>12.3</v>
      </c>
      <c r="P10" s="172">
        <v>12.5</v>
      </c>
      <c r="Q10" s="172">
        <v>13.2</v>
      </c>
      <c r="R10" s="172">
        <v>13.9</v>
      </c>
      <c r="S10" s="172">
        <v>15.4</v>
      </c>
      <c r="T10" s="172">
        <v>19.6</v>
      </c>
      <c r="U10" s="137">
        <f t="shared" si="0"/>
        <v>2.882352941176471</v>
      </c>
      <c r="V10" s="125">
        <f t="shared" si="1"/>
        <v>1.8823529411764708</v>
      </c>
      <c r="W10" s="2"/>
    </row>
    <row r="11" spans="1:23" ht="15">
      <c r="A11" s="7"/>
      <c r="B11" s="32" t="s">
        <v>52</v>
      </c>
      <c r="C11" s="153">
        <v>5.6</v>
      </c>
      <c r="D11" s="153">
        <v>6</v>
      </c>
      <c r="E11" s="153">
        <v>6.8</v>
      </c>
      <c r="F11" s="153">
        <v>8.2</v>
      </c>
      <c r="G11" s="153">
        <v>9.4</v>
      </c>
      <c r="H11" s="153">
        <v>10.1</v>
      </c>
      <c r="I11" s="153">
        <v>10.8</v>
      </c>
      <c r="J11" s="153">
        <v>12</v>
      </c>
      <c r="K11" s="153">
        <v>12.7</v>
      </c>
      <c r="L11" s="153">
        <v>13</v>
      </c>
      <c r="M11" s="153">
        <v>13.1</v>
      </c>
      <c r="N11" s="153">
        <v>13.6</v>
      </c>
      <c r="O11" s="153">
        <v>14.3</v>
      </c>
      <c r="P11" s="153">
        <v>14</v>
      </c>
      <c r="Q11" s="153">
        <v>14.7</v>
      </c>
      <c r="R11" s="153">
        <v>15.9</v>
      </c>
      <c r="S11" s="153">
        <v>17.9</v>
      </c>
      <c r="T11" s="153">
        <v>20.8</v>
      </c>
      <c r="U11" s="135">
        <f t="shared" si="0"/>
        <v>3.714285714285715</v>
      </c>
      <c r="V11" s="121">
        <f t="shared" si="1"/>
        <v>2.714285714285715</v>
      </c>
      <c r="W11" s="2"/>
    </row>
    <row r="12" spans="1:23" ht="15">
      <c r="A12" s="7"/>
      <c r="B12" s="34" t="s">
        <v>46</v>
      </c>
      <c r="C12" s="173">
        <v>4</v>
      </c>
      <c r="D12" s="173">
        <v>4.6</v>
      </c>
      <c r="E12" s="173">
        <v>5.7</v>
      </c>
      <c r="F12" s="173">
        <v>6.9</v>
      </c>
      <c r="G12" s="173">
        <v>8.2</v>
      </c>
      <c r="H12" s="173">
        <v>9.4</v>
      </c>
      <c r="I12" s="173">
        <v>9.9</v>
      </c>
      <c r="J12" s="173">
        <v>11.7</v>
      </c>
      <c r="K12" s="173">
        <v>12.3</v>
      </c>
      <c r="L12" s="173">
        <v>12.7</v>
      </c>
      <c r="M12" s="173">
        <v>12.9</v>
      </c>
      <c r="N12" s="173">
        <v>13.6</v>
      </c>
      <c r="O12" s="173">
        <v>14.7</v>
      </c>
      <c r="P12" s="173">
        <v>14.2</v>
      </c>
      <c r="Q12" s="173">
        <v>14.6</v>
      </c>
      <c r="R12" s="173">
        <v>15.6</v>
      </c>
      <c r="S12" s="173">
        <v>17</v>
      </c>
      <c r="T12" s="173">
        <v>18.7</v>
      </c>
      <c r="U12" s="138">
        <f t="shared" si="0"/>
        <v>4.675</v>
      </c>
      <c r="V12" s="127">
        <f t="shared" si="1"/>
        <v>3.675</v>
      </c>
      <c r="W12" s="2"/>
    </row>
    <row r="13" spans="1:23" ht="15">
      <c r="A13" s="7"/>
      <c r="B13" s="32" t="s">
        <v>47</v>
      </c>
      <c r="C13" s="153">
        <v>6.2</v>
      </c>
      <c r="D13" s="153">
        <v>6.6</v>
      </c>
      <c r="E13" s="153">
        <v>7.4</v>
      </c>
      <c r="F13" s="153">
        <v>9.2</v>
      </c>
      <c r="G13" s="153">
        <v>10.2</v>
      </c>
      <c r="H13" s="153">
        <v>11</v>
      </c>
      <c r="I13" s="153">
        <v>11.8</v>
      </c>
      <c r="J13" s="153">
        <v>13.6</v>
      </c>
      <c r="K13" s="153">
        <v>14.5</v>
      </c>
      <c r="L13" s="153">
        <v>14.8</v>
      </c>
      <c r="M13" s="153">
        <v>15</v>
      </c>
      <c r="N13" s="153">
        <v>15.7</v>
      </c>
      <c r="O13" s="153">
        <v>16.9</v>
      </c>
      <c r="P13" s="153">
        <v>16.8</v>
      </c>
      <c r="Q13" s="153">
        <v>17.6</v>
      </c>
      <c r="R13" s="153">
        <v>19</v>
      </c>
      <c r="S13" s="153">
        <v>21.1</v>
      </c>
      <c r="T13" s="153">
        <v>25.3</v>
      </c>
      <c r="U13" s="139">
        <f t="shared" si="0"/>
        <v>4.080645161290323</v>
      </c>
      <c r="V13" s="123">
        <f t="shared" si="1"/>
        <v>3.0806451612903225</v>
      </c>
      <c r="W13" s="2"/>
    </row>
    <row r="14" spans="1:23" ht="15">
      <c r="A14" s="7"/>
      <c r="B14" s="32" t="s">
        <v>48</v>
      </c>
      <c r="C14" s="153">
        <v>7.5</v>
      </c>
      <c r="D14" s="153">
        <v>7.3</v>
      </c>
      <c r="E14" s="153">
        <v>7.6</v>
      </c>
      <c r="F14" s="153">
        <v>8.2</v>
      </c>
      <c r="G14" s="153">
        <v>8.2</v>
      </c>
      <c r="H14" s="153">
        <v>8.3</v>
      </c>
      <c r="I14" s="153">
        <v>9.3</v>
      </c>
      <c r="J14" s="153">
        <v>10.8</v>
      </c>
      <c r="K14" s="153">
        <v>9.7</v>
      </c>
      <c r="L14" s="153">
        <v>8.4</v>
      </c>
      <c r="M14" s="153">
        <v>8.3</v>
      </c>
      <c r="N14" s="153">
        <v>8</v>
      </c>
      <c r="O14" s="153">
        <v>8.5</v>
      </c>
      <c r="P14" s="153">
        <v>8.7</v>
      </c>
      <c r="Q14" s="153">
        <v>9.7</v>
      </c>
      <c r="R14" s="153">
        <v>10.5</v>
      </c>
      <c r="S14" s="153">
        <v>12.2</v>
      </c>
      <c r="T14" s="153">
        <v>17.1</v>
      </c>
      <c r="U14" s="135">
        <f t="shared" si="0"/>
        <v>2.2800000000000002</v>
      </c>
      <c r="V14" s="121">
        <f t="shared" si="1"/>
        <v>1.2800000000000002</v>
      </c>
      <c r="W14" s="2"/>
    </row>
    <row r="15" spans="1:23" ht="15">
      <c r="A15" s="7"/>
      <c r="B15" s="32" t="s">
        <v>49</v>
      </c>
      <c r="C15" s="153">
        <v>5.4</v>
      </c>
      <c r="D15" s="153">
        <v>4.6</v>
      </c>
      <c r="E15" s="153">
        <v>4.5</v>
      </c>
      <c r="F15" s="153">
        <v>5.4</v>
      </c>
      <c r="G15" s="153">
        <v>5.6</v>
      </c>
      <c r="H15" s="153">
        <v>5.2</v>
      </c>
      <c r="I15" s="153">
        <v>5.8</v>
      </c>
      <c r="J15" s="153">
        <v>6.3</v>
      </c>
      <c r="K15" s="153">
        <v>5.9</v>
      </c>
      <c r="L15" s="153">
        <v>5.8</v>
      </c>
      <c r="M15" s="153">
        <v>5.8</v>
      </c>
      <c r="N15" s="153">
        <v>5.6</v>
      </c>
      <c r="O15" s="153">
        <v>6.1</v>
      </c>
      <c r="P15" s="153">
        <v>6.3</v>
      </c>
      <c r="Q15" s="153">
        <v>6.7</v>
      </c>
      <c r="R15" s="153">
        <v>6.7</v>
      </c>
      <c r="S15" s="153">
        <v>7.7</v>
      </c>
      <c r="T15" s="153">
        <v>9.5</v>
      </c>
      <c r="U15" s="175">
        <f t="shared" si="0"/>
        <v>1.759259259259259</v>
      </c>
      <c r="V15" s="171">
        <f t="shared" si="1"/>
        <v>0.7592592592592592</v>
      </c>
      <c r="W15" s="2"/>
    </row>
    <row r="16" spans="1:23" ht="15.75">
      <c r="A16" s="7"/>
      <c r="B16" s="158" t="s">
        <v>14</v>
      </c>
      <c r="C16" s="167">
        <v>2.9</v>
      </c>
      <c r="D16" s="167">
        <v>3</v>
      </c>
      <c r="E16" s="167">
        <v>3.3</v>
      </c>
      <c r="F16" s="167">
        <v>4.1</v>
      </c>
      <c r="G16" s="167">
        <v>4.5</v>
      </c>
      <c r="H16" s="167">
        <v>4.7</v>
      </c>
      <c r="I16" s="167">
        <v>5.1</v>
      </c>
      <c r="J16" s="167">
        <v>5.9</v>
      </c>
      <c r="K16" s="167">
        <v>6.1</v>
      </c>
      <c r="L16" s="167">
        <v>6.4</v>
      </c>
      <c r="M16" s="167">
        <v>6.6</v>
      </c>
      <c r="N16" s="167">
        <v>6.8</v>
      </c>
      <c r="O16" s="167">
        <v>7.3</v>
      </c>
      <c r="P16" s="167">
        <v>7.4</v>
      </c>
      <c r="Q16" s="167">
        <v>7.9</v>
      </c>
      <c r="R16" s="167">
        <v>9</v>
      </c>
      <c r="S16" s="167">
        <v>10.4</v>
      </c>
      <c r="T16" s="167">
        <v>13.3</v>
      </c>
      <c r="U16" s="159">
        <f>T16/C16</f>
        <v>4.586206896551724</v>
      </c>
      <c r="V16" s="160">
        <f>((T16-C16)/C16)</f>
        <v>3.586206896551724</v>
      </c>
      <c r="W16" s="2"/>
    </row>
    <row r="17" spans="1:23" ht="15">
      <c r="A17" s="7"/>
      <c r="B17" s="32" t="s">
        <v>0</v>
      </c>
      <c r="C17" s="156">
        <v>1.4</v>
      </c>
      <c r="D17" s="156">
        <v>1.6</v>
      </c>
      <c r="E17" s="156">
        <v>1.9</v>
      </c>
      <c r="F17" s="156">
        <v>2.6</v>
      </c>
      <c r="G17" s="156">
        <v>2.8</v>
      </c>
      <c r="H17" s="156">
        <v>3.1</v>
      </c>
      <c r="I17" s="156">
        <v>3.4</v>
      </c>
      <c r="J17" s="156">
        <v>3.9</v>
      </c>
      <c r="K17" s="156">
        <v>4.3</v>
      </c>
      <c r="L17" s="157">
        <v>4.4</v>
      </c>
      <c r="M17" s="157">
        <v>4.6</v>
      </c>
      <c r="N17" s="157">
        <v>4.9</v>
      </c>
      <c r="O17" s="157">
        <v>5.2</v>
      </c>
      <c r="P17" s="157">
        <v>5.3</v>
      </c>
      <c r="Q17" s="157">
        <v>5.6</v>
      </c>
      <c r="R17" s="157">
        <v>6.3</v>
      </c>
      <c r="S17" s="157">
        <v>7.1</v>
      </c>
      <c r="T17" s="154">
        <v>8.5</v>
      </c>
      <c r="U17" s="166">
        <f>T17/C17</f>
        <v>6.071428571428572</v>
      </c>
      <c r="V17" s="142">
        <f>((T17-C17)/C17)</f>
        <v>5.071428571428571</v>
      </c>
      <c r="W17" s="2"/>
    </row>
    <row r="18" spans="1:23" ht="15">
      <c r="A18" s="7"/>
      <c r="B18" s="32" t="s">
        <v>1</v>
      </c>
      <c r="C18" s="94">
        <v>4.3</v>
      </c>
      <c r="D18" s="94">
        <v>4.4</v>
      </c>
      <c r="E18" s="94">
        <v>4.8</v>
      </c>
      <c r="F18" s="94">
        <v>5.7</v>
      </c>
      <c r="G18" s="94">
        <v>6.1</v>
      </c>
      <c r="H18" s="94">
        <v>6.3</v>
      </c>
      <c r="I18" s="94">
        <v>6.6</v>
      </c>
      <c r="J18" s="94">
        <v>7.8</v>
      </c>
      <c r="K18" s="94">
        <v>8</v>
      </c>
      <c r="L18" s="89">
        <v>8.4</v>
      </c>
      <c r="M18" s="89">
        <v>8.7</v>
      </c>
      <c r="N18" s="89">
        <v>8.7</v>
      </c>
      <c r="O18" s="89">
        <v>9.4</v>
      </c>
      <c r="P18" s="89">
        <v>9.5</v>
      </c>
      <c r="Q18" s="89">
        <v>10.2</v>
      </c>
      <c r="R18" s="89">
        <v>11.7</v>
      </c>
      <c r="S18" s="89">
        <v>13.7</v>
      </c>
      <c r="T18" s="90">
        <v>18.1</v>
      </c>
      <c r="U18" s="136">
        <f aca="true" t="shared" si="2" ref="U18:U24">T18/C18</f>
        <v>4.209302325581396</v>
      </c>
      <c r="V18" s="120">
        <f aca="true" t="shared" si="3" ref="V18:V24">((T18-C18)/C18)</f>
        <v>3.2093023255813957</v>
      </c>
      <c r="W18" s="2"/>
    </row>
    <row r="19" spans="1:23" ht="15">
      <c r="A19" s="7"/>
      <c r="B19" s="100" t="s">
        <v>51</v>
      </c>
      <c r="C19" s="101">
        <v>3.5</v>
      </c>
      <c r="D19" s="101">
        <v>3.4</v>
      </c>
      <c r="E19" s="101">
        <v>3.6</v>
      </c>
      <c r="F19" s="101">
        <v>4.5</v>
      </c>
      <c r="G19" s="101">
        <v>4.6</v>
      </c>
      <c r="H19" s="101">
        <v>4.6</v>
      </c>
      <c r="I19" s="101">
        <v>5</v>
      </c>
      <c r="J19" s="101">
        <v>5.8</v>
      </c>
      <c r="K19" s="101">
        <v>6</v>
      </c>
      <c r="L19" s="102">
        <v>6.3</v>
      </c>
      <c r="M19" s="102">
        <v>6.4</v>
      </c>
      <c r="N19" s="102">
        <v>6.5</v>
      </c>
      <c r="O19" s="102">
        <v>7.1</v>
      </c>
      <c r="P19" s="102">
        <v>7.3</v>
      </c>
      <c r="Q19" s="102">
        <v>7.9</v>
      </c>
      <c r="R19" s="102">
        <v>8.8</v>
      </c>
      <c r="S19" s="102">
        <v>10.1</v>
      </c>
      <c r="T19" s="143">
        <v>13.6</v>
      </c>
      <c r="U19" s="137">
        <f t="shared" si="2"/>
        <v>3.8857142857142857</v>
      </c>
      <c r="V19" s="125">
        <f t="shared" si="3"/>
        <v>2.8857142857142857</v>
      </c>
      <c r="W19" s="2"/>
    </row>
    <row r="20" spans="1:23" ht="15">
      <c r="A20" s="7"/>
      <c r="B20" s="32" t="s">
        <v>52</v>
      </c>
      <c r="C20" s="113">
        <v>2.5</v>
      </c>
      <c r="D20" s="113">
        <v>2.7</v>
      </c>
      <c r="E20" s="113">
        <v>3.1</v>
      </c>
      <c r="F20" s="113">
        <v>4</v>
      </c>
      <c r="G20" s="113">
        <v>4.5</v>
      </c>
      <c r="H20" s="113">
        <v>5</v>
      </c>
      <c r="I20" s="113">
        <v>5.2</v>
      </c>
      <c r="J20" s="113">
        <v>6</v>
      </c>
      <c r="K20" s="113">
        <v>6.3</v>
      </c>
      <c r="L20" s="114">
        <v>6.6</v>
      </c>
      <c r="M20" s="114">
        <v>6.9</v>
      </c>
      <c r="N20" s="114">
        <v>7.2</v>
      </c>
      <c r="O20" s="114">
        <v>7.5</v>
      </c>
      <c r="P20" s="114">
        <v>7.4</v>
      </c>
      <c r="Q20" s="114">
        <v>8.1</v>
      </c>
      <c r="R20" s="114">
        <v>9.5</v>
      </c>
      <c r="S20" s="114">
        <v>11.2</v>
      </c>
      <c r="T20" s="115">
        <v>13.6</v>
      </c>
      <c r="U20" s="135">
        <f aca="true" t="shared" si="4" ref="U20:U22">T20/C20</f>
        <v>5.4399999999999995</v>
      </c>
      <c r="V20" s="121">
        <f aca="true" t="shared" si="5" ref="V20:V22">((T20-C20)/C20)</f>
        <v>4.4399999999999995</v>
      </c>
      <c r="W20" s="2"/>
    </row>
    <row r="21" spans="1:23" ht="15">
      <c r="A21" s="7"/>
      <c r="B21" s="34" t="s">
        <v>46</v>
      </c>
      <c r="C21" s="104">
        <v>1.4</v>
      </c>
      <c r="D21" s="104">
        <v>1.8</v>
      </c>
      <c r="E21" s="104">
        <v>2.5</v>
      </c>
      <c r="F21" s="104">
        <v>3.1</v>
      </c>
      <c r="G21" s="104">
        <v>3.8</v>
      </c>
      <c r="H21" s="104">
        <v>4.6</v>
      </c>
      <c r="I21" s="104">
        <v>4.9</v>
      </c>
      <c r="J21" s="104">
        <v>5.9</v>
      </c>
      <c r="K21" s="104">
        <v>6.3</v>
      </c>
      <c r="L21" s="105">
        <v>6.7</v>
      </c>
      <c r="M21" s="105">
        <v>6.9</v>
      </c>
      <c r="N21" s="105">
        <v>7.5</v>
      </c>
      <c r="O21" s="105">
        <v>7.9</v>
      </c>
      <c r="P21" s="105">
        <v>7.8</v>
      </c>
      <c r="Q21" s="105">
        <v>8.1</v>
      </c>
      <c r="R21" s="105">
        <v>9.3</v>
      </c>
      <c r="S21" s="105">
        <v>10.3</v>
      </c>
      <c r="T21" s="144">
        <v>11.5</v>
      </c>
      <c r="U21" s="138">
        <f t="shared" si="4"/>
        <v>8.214285714285715</v>
      </c>
      <c r="V21" s="127">
        <f t="shared" si="5"/>
        <v>7.214285714285714</v>
      </c>
      <c r="W21" s="2"/>
    </row>
    <row r="22" spans="1:23" ht="15">
      <c r="A22" s="7"/>
      <c r="B22" s="32" t="s">
        <v>47</v>
      </c>
      <c r="C22" s="96">
        <v>2.8</v>
      </c>
      <c r="D22" s="96">
        <v>3.1</v>
      </c>
      <c r="E22" s="96">
        <v>3.7</v>
      </c>
      <c r="F22" s="96">
        <v>4.7</v>
      </c>
      <c r="G22" s="96">
        <v>5.2</v>
      </c>
      <c r="H22" s="96">
        <v>5.7</v>
      </c>
      <c r="I22" s="96">
        <v>6.2</v>
      </c>
      <c r="J22" s="96">
        <v>7.3</v>
      </c>
      <c r="K22" s="96">
        <v>7.8</v>
      </c>
      <c r="L22" s="97">
        <v>8.2</v>
      </c>
      <c r="M22" s="97">
        <v>8.6</v>
      </c>
      <c r="N22" s="97">
        <v>9.1</v>
      </c>
      <c r="O22" s="97">
        <v>9.7</v>
      </c>
      <c r="P22" s="97">
        <v>9.8</v>
      </c>
      <c r="Q22" s="97">
        <v>10.5</v>
      </c>
      <c r="R22" s="97">
        <v>12</v>
      </c>
      <c r="S22" s="97">
        <v>13.9</v>
      </c>
      <c r="T22" s="145">
        <v>17.5</v>
      </c>
      <c r="U22" s="139">
        <f t="shared" si="4"/>
        <v>6.25</v>
      </c>
      <c r="V22" s="123">
        <f t="shared" si="5"/>
        <v>5.25</v>
      </c>
      <c r="W22" s="2"/>
    </row>
    <row r="23" spans="1:23" ht="15">
      <c r="A23" s="7"/>
      <c r="B23" s="32" t="s">
        <v>48</v>
      </c>
      <c r="C23" s="92">
        <v>3.5</v>
      </c>
      <c r="D23" s="92">
        <v>3.5</v>
      </c>
      <c r="E23" s="92">
        <v>3.3</v>
      </c>
      <c r="F23" s="92">
        <v>3.6</v>
      </c>
      <c r="G23" s="92">
        <v>3.5</v>
      </c>
      <c r="H23" s="92">
        <v>3.2</v>
      </c>
      <c r="I23" s="92">
        <v>3.4</v>
      </c>
      <c r="J23" s="92">
        <v>4.2</v>
      </c>
      <c r="K23" s="92">
        <v>3.6</v>
      </c>
      <c r="L23" s="93">
        <v>3.4</v>
      </c>
      <c r="M23" s="93">
        <v>3.6</v>
      </c>
      <c r="N23" s="93">
        <v>3.4</v>
      </c>
      <c r="O23" s="93">
        <v>3.8</v>
      </c>
      <c r="P23" s="93">
        <v>4</v>
      </c>
      <c r="Q23" s="93">
        <v>4.7</v>
      </c>
      <c r="R23" s="93">
        <v>5.6</v>
      </c>
      <c r="S23" s="93">
        <v>6.6</v>
      </c>
      <c r="T23" s="146">
        <v>10.3</v>
      </c>
      <c r="U23" s="135">
        <f t="shared" si="2"/>
        <v>2.942857142857143</v>
      </c>
      <c r="V23" s="121">
        <f t="shared" si="3"/>
        <v>1.942857142857143</v>
      </c>
      <c r="W23" s="2"/>
    </row>
    <row r="24" spans="1:23" ht="15">
      <c r="A24" s="7"/>
      <c r="B24" s="32" t="s">
        <v>49</v>
      </c>
      <c r="C24" s="163">
        <v>3.5</v>
      </c>
      <c r="D24" s="163">
        <v>2.7</v>
      </c>
      <c r="E24" s="163">
        <v>2.6</v>
      </c>
      <c r="F24" s="163">
        <v>3.2</v>
      </c>
      <c r="G24" s="163">
        <v>3.2</v>
      </c>
      <c r="H24" s="163">
        <v>2.9</v>
      </c>
      <c r="I24" s="163">
        <v>3</v>
      </c>
      <c r="J24" s="163">
        <v>3.3</v>
      </c>
      <c r="K24" s="163">
        <v>3.2</v>
      </c>
      <c r="L24" s="164">
        <v>3.4</v>
      </c>
      <c r="M24" s="164">
        <v>3.2</v>
      </c>
      <c r="N24" s="164">
        <v>2.9</v>
      </c>
      <c r="O24" s="164">
        <v>3.3</v>
      </c>
      <c r="P24" s="164">
        <v>3.5</v>
      </c>
      <c r="Q24" s="164">
        <v>3.8</v>
      </c>
      <c r="R24" s="164">
        <v>4</v>
      </c>
      <c r="S24" s="164">
        <v>4.6</v>
      </c>
      <c r="T24" s="165">
        <v>6.1</v>
      </c>
      <c r="U24" s="166">
        <f t="shared" si="2"/>
        <v>1.7428571428571427</v>
      </c>
      <c r="V24" s="142">
        <f t="shared" si="3"/>
        <v>0.7428571428571428</v>
      </c>
      <c r="W24" s="2"/>
    </row>
    <row r="25" spans="1:23" ht="15.75">
      <c r="A25" s="7"/>
      <c r="B25" s="158" t="s">
        <v>15</v>
      </c>
      <c r="C25" s="176">
        <v>1.2</v>
      </c>
      <c r="D25" s="162">
        <v>1.3</v>
      </c>
      <c r="E25" s="162">
        <v>1.7</v>
      </c>
      <c r="F25" s="162">
        <v>2.3</v>
      </c>
      <c r="G25" s="162">
        <v>2.6</v>
      </c>
      <c r="H25" s="162">
        <v>2.9</v>
      </c>
      <c r="I25" s="162">
        <v>3.2</v>
      </c>
      <c r="J25" s="162">
        <v>3.9</v>
      </c>
      <c r="K25" s="162">
        <v>4.2</v>
      </c>
      <c r="L25" s="162">
        <v>4.3</v>
      </c>
      <c r="M25" s="162">
        <v>4.4</v>
      </c>
      <c r="N25" s="177">
        <v>4.7</v>
      </c>
      <c r="O25" s="177">
        <v>4.9</v>
      </c>
      <c r="P25" s="177">
        <v>4.5</v>
      </c>
      <c r="Q25" s="177">
        <v>4.4</v>
      </c>
      <c r="R25" s="177">
        <v>4.6</v>
      </c>
      <c r="S25" s="177">
        <v>4.7</v>
      </c>
      <c r="T25" s="177">
        <v>5.2</v>
      </c>
      <c r="U25" s="159">
        <f>T25/C25</f>
        <v>4.333333333333334</v>
      </c>
      <c r="V25" s="160">
        <f>((T25-C25)/C25)</f>
        <v>3.3333333333333335</v>
      </c>
      <c r="W25" s="2"/>
    </row>
    <row r="26" spans="1:23" ht="15">
      <c r="A26" s="5"/>
      <c r="B26" s="17" t="s">
        <v>0</v>
      </c>
      <c r="C26" s="122">
        <v>0.7</v>
      </c>
      <c r="D26" s="122">
        <v>0.9</v>
      </c>
      <c r="E26" s="122">
        <v>1.1</v>
      </c>
      <c r="F26" s="122">
        <v>1.6</v>
      </c>
      <c r="G26" s="122">
        <v>1.8</v>
      </c>
      <c r="H26" s="122">
        <v>2.1</v>
      </c>
      <c r="I26" s="122">
        <v>2.4</v>
      </c>
      <c r="J26" s="122">
        <v>2.8</v>
      </c>
      <c r="K26" s="122">
        <v>3.2</v>
      </c>
      <c r="L26" s="122">
        <v>3.2</v>
      </c>
      <c r="M26" s="122">
        <v>3.3</v>
      </c>
      <c r="N26" s="122">
        <v>3.6</v>
      </c>
      <c r="O26" s="122">
        <v>3.8</v>
      </c>
      <c r="P26" s="122">
        <v>3.7</v>
      </c>
      <c r="Q26" s="122">
        <v>3.7</v>
      </c>
      <c r="R26" s="122">
        <v>3.9</v>
      </c>
      <c r="S26" s="122">
        <v>4</v>
      </c>
      <c r="T26" s="132">
        <v>4.3</v>
      </c>
      <c r="U26" s="83">
        <f>T26/C26</f>
        <v>6.142857142857143</v>
      </c>
      <c r="V26" s="142">
        <f>((T26-C26)/C26)</f>
        <v>5.142857142857142</v>
      </c>
      <c r="W26" s="2"/>
    </row>
    <row r="27" spans="1:23" ht="15">
      <c r="A27" s="5"/>
      <c r="B27" s="18" t="s">
        <v>1</v>
      </c>
      <c r="C27" s="109">
        <v>1.7</v>
      </c>
      <c r="D27" s="109">
        <v>1.8</v>
      </c>
      <c r="E27" s="109">
        <v>2.2</v>
      </c>
      <c r="F27" s="109">
        <v>2.9</v>
      </c>
      <c r="G27" s="109">
        <v>3.3</v>
      </c>
      <c r="H27" s="109">
        <v>3.7</v>
      </c>
      <c r="I27" s="109">
        <v>4.1</v>
      </c>
      <c r="J27" s="109">
        <v>4.9</v>
      </c>
      <c r="K27" s="109">
        <v>5.3</v>
      </c>
      <c r="L27" s="109">
        <v>5.4</v>
      </c>
      <c r="M27" s="109">
        <v>5.5</v>
      </c>
      <c r="N27" s="109">
        <v>5.8</v>
      </c>
      <c r="O27" s="109">
        <v>5.9</v>
      </c>
      <c r="P27" s="109">
        <v>5.3</v>
      </c>
      <c r="Q27" s="109">
        <v>5.1</v>
      </c>
      <c r="R27" s="109">
        <v>5.2</v>
      </c>
      <c r="S27" s="109">
        <v>5.4</v>
      </c>
      <c r="T27" s="110">
        <v>6.2</v>
      </c>
      <c r="U27" s="117">
        <f aca="true" t="shared" si="6" ref="U27:U33">T27/C27</f>
        <v>3.647058823529412</v>
      </c>
      <c r="V27" s="120">
        <f aca="true" t="shared" si="7" ref="V27:V33">((T27-C27)/C27)</f>
        <v>2.6470588235294117</v>
      </c>
      <c r="W27" s="2"/>
    </row>
    <row r="28" spans="1:23" ht="15">
      <c r="A28" s="5"/>
      <c r="B28" s="100" t="s">
        <v>51</v>
      </c>
      <c r="C28" s="111">
        <v>1.4</v>
      </c>
      <c r="D28" s="111">
        <v>1.3</v>
      </c>
      <c r="E28" s="111">
        <v>1.5</v>
      </c>
      <c r="F28" s="111">
        <v>2.1</v>
      </c>
      <c r="G28" s="111">
        <v>2.3</v>
      </c>
      <c r="H28" s="111">
        <v>2.6</v>
      </c>
      <c r="I28" s="111">
        <v>2.9</v>
      </c>
      <c r="J28" s="111">
        <v>3.5</v>
      </c>
      <c r="K28" s="111">
        <v>3.9</v>
      </c>
      <c r="L28" s="111">
        <v>3.9</v>
      </c>
      <c r="M28" s="111">
        <v>4</v>
      </c>
      <c r="N28" s="111">
        <v>4.2</v>
      </c>
      <c r="O28" s="111">
        <v>4.4</v>
      </c>
      <c r="P28" s="111">
        <v>4.1</v>
      </c>
      <c r="Q28" s="111">
        <v>4</v>
      </c>
      <c r="R28" s="111">
        <v>4</v>
      </c>
      <c r="S28" s="111">
        <v>4.1</v>
      </c>
      <c r="T28" s="112">
        <v>4.9</v>
      </c>
      <c r="U28" s="118">
        <f t="shared" si="6"/>
        <v>3.5000000000000004</v>
      </c>
      <c r="V28" s="141">
        <f t="shared" si="7"/>
        <v>2.5000000000000004</v>
      </c>
      <c r="W28" s="2"/>
    </row>
    <row r="29" spans="1:23" ht="15">
      <c r="A29" s="5"/>
      <c r="B29" s="32" t="s">
        <v>52</v>
      </c>
      <c r="C29" s="107">
        <v>1.1</v>
      </c>
      <c r="D29" s="107">
        <v>1.5</v>
      </c>
      <c r="E29" s="107">
        <v>1.9</v>
      </c>
      <c r="F29" s="107">
        <v>2.5</v>
      </c>
      <c r="G29" s="107">
        <v>3</v>
      </c>
      <c r="H29" s="107">
        <v>3.4</v>
      </c>
      <c r="I29" s="107">
        <v>3.7</v>
      </c>
      <c r="J29" s="107">
        <v>4.4</v>
      </c>
      <c r="K29" s="107">
        <v>4.7</v>
      </c>
      <c r="L29" s="107">
        <v>4.8</v>
      </c>
      <c r="M29" s="107">
        <v>4.8</v>
      </c>
      <c r="N29" s="107">
        <v>5.2</v>
      </c>
      <c r="O29" s="107">
        <v>5.2</v>
      </c>
      <c r="P29" s="107">
        <v>5</v>
      </c>
      <c r="Q29" s="107">
        <v>4.9</v>
      </c>
      <c r="R29" s="107">
        <v>5.2</v>
      </c>
      <c r="S29" s="107">
        <v>5.4</v>
      </c>
      <c r="T29" s="108">
        <v>5.8</v>
      </c>
      <c r="U29" s="116">
        <f aca="true" t="shared" si="8" ref="U29">T29/C29</f>
        <v>5.2727272727272725</v>
      </c>
      <c r="V29" s="121">
        <f aca="true" t="shared" si="9" ref="V29">((T29-C29)/C29)</f>
        <v>4.272727272727272</v>
      </c>
      <c r="W29" s="2"/>
    </row>
    <row r="30" spans="1:23" ht="15">
      <c r="A30" s="5"/>
      <c r="B30" s="34" t="s">
        <v>46</v>
      </c>
      <c r="C30" s="111">
        <v>0.8</v>
      </c>
      <c r="D30" s="111">
        <v>1.1</v>
      </c>
      <c r="E30" s="111">
        <v>1.8</v>
      </c>
      <c r="F30" s="111">
        <v>2.2</v>
      </c>
      <c r="G30" s="111">
        <v>2.8</v>
      </c>
      <c r="H30" s="111">
        <v>3.4</v>
      </c>
      <c r="I30" s="111">
        <v>3.7</v>
      </c>
      <c r="J30" s="111">
        <v>4.5</v>
      </c>
      <c r="K30" s="111">
        <v>4.9</v>
      </c>
      <c r="L30" s="111">
        <v>5</v>
      </c>
      <c r="M30" s="111">
        <v>5.1</v>
      </c>
      <c r="N30" s="111">
        <v>5.7</v>
      </c>
      <c r="O30" s="111">
        <v>6</v>
      </c>
      <c r="P30" s="111">
        <v>5.4</v>
      </c>
      <c r="Q30" s="111">
        <v>5.4</v>
      </c>
      <c r="R30" s="111">
        <v>5.9</v>
      </c>
      <c r="S30" s="111">
        <v>5.7</v>
      </c>
      <c r="T30" s="112">
        <v>5.7</v>
      </c>
      <c r="U30" s="83">
        <f t="shared" si="6"/>
        <v>7.125</v>
      </c>
      <c r="V30" s="142">
        <f t="shared" si="7"/>
        <v>6.125</v>
      </c>
      <c r="W30" s="2"/>
    </row>
    <row r="31" spans="1:23" ht="15">
      <c r="A31" s="5"/>
      <c r="B31" s="32" t="s">
        <v>47</v>
      </c>
      <c r="C31" s="111">
        <v>1.3</v>
      </c>
      <c r="D31" s="111">
        <v>1.6</v>
      </c>
      <c r="E31" s="111">
        <v>2</v>
      </c>
      <c r="F31" s="111">
        <v>2.8</v>
      </c>
      <c r="G31" s="111">
        <v>3.2</v>
      </c>
      <c r="H31" s="111">
        <v>3.7</v>
      </c>
      <c r="I31" s="111">
        <v>4.1</v>
      </c>
      <c r="J31" s="111">
        <v>5</v>
      </c>
      <c r="K31" s="111">
        <v>5.6</v>
      </c>
      <c r="L31" s="111">
        <v>5.7</v>
      </c>
      <c r="M31" s="111">
        <v>5.8</v>
      </c>
      <c r="N31" s="111">
        <v>6.4</v>
      </c>
      <c r="O31" s="111">
        <v>6.6</v>
      </c>
      <c r="P31" s="111">
        <v>6</v>
      </c>
      <c r="Q31" s="111">
        <v>5.9</v>
      </c>
      <c r="R31" s="111">
        <v>6.2</v>
      </c>
      <c r="S31" s="111">
        <v>6.4</v>
      </c>
      <c r="T31" s="112">
        <v>7</v>
      </c>
      <c r="U31" s="83">
        <f t="shared" si="6"/>
        <v>5.384615384615384</v>
      </c>
      <c r="V31" s="142">
        <f t="shared" si="7"/>
        <v>4.384615384615385</v>
      </c>
      <c r="W31" s="2"/>
    </row>
    <row r="32" spans="1:23" ht="15">
      <c r="A32" s="5"/>
      <c r="B32" s="32" t="s">
        <v>48</v>
      </c>
      <c r="C32" s="107">
        <v>0.8</v>
      </c>
      <c r="D32" s="107">
        <v>0.8</v>
      </c>
      <c r="E32" s="107">
        <v>0.9</v>
      </c>
      <c r="F32" s="107">
        <v>1.2</v>
      </c>
      <c r="G32" s="107">
        <v>1.1</v>
      </c>
      <c r="H32" s="107">
        <v>1.4</v>
      </c>
      <c r="I32" s="107">
        <v>1.6</v>
      </c>
      <c r="J32" s="107">
        <v>1.8</v>
      </c>
      <c r="K32" s="107">
        <v>1.8</v>
      </c>
      <c r="L32" s="107">
        <v>1.8</v>
      </c>
      <c r="M32" s="107">
        <v>1.9</v>
      </c>
      <c r="N32" s="107">
        <v>2</v>
      </c>
      <c r="O32" s="107">
        <v>2</v>
      </c>
      <c r="P32" s="107">
        <v>2</v>
      </c>
      <c r="Q32" s="107">
        <v>2.2</v>
      </c>
      <c r="R32" s="107">
        <v>2.5</v>
      </c>
      <c r="S32" s="107">
        <v>2.6</v>
      </c>
      <c r="T32" s="108">
        <v>3.3</v>
      </c>
      <c r="U32" s="116">
        <f t="shared" si="6"/>
        <v>4.124999999999999</v>
      </c>
      <c r="V32" s="121">
        <f t="shared" si="7"/>
        <v>3.125</v>
      </c>
      <c r="W32" s="2"/>
    </row>
    <row r="33" spans="1:23" ht="15">
      <c r="A33" s="5"/>
      <c r="B33" s="32" t="s">
        <v>49</v>
      </c>
      <c r="C33" s="111">
        <v>1.6</v>
      </c>
      <c r="D33" s="111">
        <v>1.1</v>
      </c>
      <c r="E33" s="111">
        <v>1.1</v>
      </c>
      <c r="F33" s="111">
        <v>1.4</v>
      </c>
      <c r="G33" s="111">
        <v>1.5</v>
      </c>
      <c r="H33" s="111">
        <v>1.4</v>
      </c>
      <c r="I33" s="111">
        <v>1.5</v>
      </c>
      <c r="J33" s="111">
        <v>1.8</v>
      </c>
      <c r="K33" s="111">
        <v>1.9</v>
      </c>
      <c r="L33" s="111">
        <v>1.9</v>
      </c>
      <c r="M33" s="111">
        <v>1.7</v>
      </c>
      <c r="N33" s="111">
        <v>1.7</v>
      </c>
      <c r="O33" s="111">
        <v>1.8</v>
      </c>
      <c r="P33" s="111">
        <v>1.8</v>
      </c>
      <c r="Q33" s="111">
        <v>1.9</v>
      </c>
      <c r="R33" s="111">
        <v>1.8</v>
      </c>
      <c r="S33" s="111">
        <v>1.8</v>
      </c>
      <c r="T33" s="112">
        <v>2.1</v>
      </c>
      <c r="U33" s="83">
        <f t="shared" si="6"/>
        <v>1.3125</v>
      </c>
      <c r="V33" s="142">
        <f t="shared" si="7"/>
        <v>0.3125</v>
      </c>
      <c r="W33" s="2"/>
    </row>
    <row r="34" spans="1:23" ht="15.75">
      <c r="A34" s="5"/>
      <c r="B34" s="161" t="s">
        <v>50</v>
      </c>
      <c r="C34" s="162">
        <v>0.3</v>
      </c>
      <c r="D34" s="162">
        <v>0.3</v>
      </c>
      <c r="E34" s="162">
        <v>0.3</v>
      </c>
      <c r="F34" s="162">
        <v>0.4</v>
      </c>
      <c r="G34" s="162">
        <v>0.5</v>
      </c>
      <c r="H34" s="162">
        <v>0.6</v>
      </c>
      <c r="I34" s="162">
        <v>0.6</v>
      </c>
      <c r="J34" s="162">
        <v>0.9</v>
      </c>
      <c r="K34" s="162">
        <v>0.7</v>
      </c>
      <c r="L34" s="162">
        <v>0.8</v>
      </c>
      <c r="M34" s="162">
        <v>1</v>
      </c>
      <c r="N34" s="162">
        <v>1</v>
      </c>
      <c r="O34" s="162">
        <v>0.8</v>
      </c>
      <c r="P34" s="162">
        <v>0.8</v>
      </c>
      <c r="Q34" s="162">
        <v>1</v>
      </c>
      <c r="R34" s="162">
        <v>1.8</v>
      </c>
      <c r="S34" s="162">
        <v>3.1</v>
      </c>
      <c r="T34" s="162">
        <v>6.2</v>
      </c>
      <c r="U34" s="159">
        <f>T34/C34</f>
        <v>20.666666666666668</v>
      </c>
      <c r="V34" s="160">
        <f>((T34-C34)/C34)</f>
        <v>19.666666666666668</v>
      </c>
      <c r="W34" s="2"/>
    </row>
    <row r="35" spans="1:23" ht="15">
      <c r="A35" s="5"/>
      <c r="B35" s="17" t="s">
        <v>0</v>
      </c>
      <c r="C35" s="111">
        <v>0.2</v>
      </c>
      <c r="D35" s="111">
        <v>0.3</v>
      </c>
      <c r="E35" s="111">
        <v>0.3</v>
      </c>
      <c r="F35" s="111">
        <v>0.4</v>
      </c>
      <c r="G35" s="111">
        <v>0.4</v>
      </c>
      <c r="H35" s="111">
        <v>0.5</v>
      </c>
      <c r="I35" s="111">
        <v>0.5</v>
      </c>
      <c r="J35" s="111">
        <v>0.7</v>
      </c>
      <c r="K35" s="111">
        <v>0.7</v>
      </c>
      <c r="L35" s="111">
        <v>0.7</v>
      </c>
      <c r="M35" s="111">
        <v>0.9</v>
      </c>
      <c r="N35" s="111">
        <v>0.9</v>
      </c>
      <c r="O35" s="111">
        <v>0.8</v>
      </c>
      <c r="P35" s="111">
        <v>0.7</v>
      </c>
      <c r="Q35" s="111">
        <v>0.9</v>
      </c>
      <c r="R35" s="111">
        <v>1.3</v>
      </c>
      <c r="S35" s="111">
        <v>1.9</v>
      </c>
      <c r="T35" s="112">
        <v>3.5</v>
      </c>
      <c r="U35" s="139">
        <f>T35/C35</f>
        <v>17.5</v>
      </c>
      <c r="V35" s="84">
        <f>((T35-C35)/C35)</f>
        <v>16.499999999999996</v>
      </c>
      <c r="W35" s="2"/>
    </row>
    <row r="36" spans="1:23" ht="15">
      <c r="A36" s="5"/>
      <c r="B36" s="119" t="s">
        <v>1</v>
      </c>
      <c r="C36" s="109">
        <v>0.3</v>
      </c>
      <c r="D36" s="109">
        <v>0.3</v>
      </c>
      <c r="E36" s="109">
        <v>0.4</v>
      </c>
      <c r="F36" s="109">
        <v>0.5</v>
      </c>
      <c r="G36" s="109">
        <v>0.5</v>
      </c>
      <c r="H36" s="109">
        <v>0.6</v>
      </c>
      <c r="I36" s="109">
        <v>0.6</v>
      </c>
      <c r="J36" s="109">
        <v>1.1</v>
      </c>
      <c r="K36" s="109">
        <v>0.8</v>
      </c>
      <c r="L36" s="109">
        <v>0.8</v>
      </c>
      <c r="M36" s="109">
        <v>1</v>
      </c>
      <c r="N36" s="109">
        <v>1</v>
      </c>
      <c r="O36" s="109">
        <v>0.9</v>
      </c>
      <c r="P36" s="109">
        <v>0.9</v>
      </c>
      <c r="Q36" s="109">
        <v>1.1</v>
      </c>
      <c r="R36" s="109">
        <v>2.2</v>
      </c>
      <c r="S36" s="109">
        <v>4.2</v>
      </c>
      <c r="T36" s="110">
        <v>8.9</v>
      </c>
      <c r="U36" s="136">
        <f>T36/C36</f>
        <v>29.666666666666668</v>
      </c>
      <c r="V36" s="120">
        <f>((T36-C36)/C36)</f>
        <v>28.666666666666668</v>
      </c>
      <c r="W36" s="2"/>
    </row>
    <row r="37" spans="1:23" ht="15">
      <c r="A37" s="7"/>
      <c r="B37" s="100" t="s">
        <v>51</v>
      </c>
      <c r="C37" s="124">
        <v>0.3</v>
      </c>
      <c r="D37" s="124">
        <v>0.3</v>
      </c>
      <c r="E37" s="124">
        <v>0.4</v>
      </c>
      <c r="F37" s="124">
        <v>0.5</v>
      </c>
      <c r="G37" s="124">
        <v>0.6</v>
      </c>
      <c r="H37" s="124">
        <v>0.7</v>
      </c>
      <c r="I37" s="124">
        <v>0.7</v>
      </c>
      <c r="J37" s="124">
        <v>0.8</v>
      </c>
      <c r="K37" s="124">
        <v>0.8</v>
      </c>
      <c r="L37" s="124">
        <v>0.8</v>
      </c>
      <c r="M37" s="124">
        <v>1.1</v>
      </c>
      <c r="N37" s="124">
        <v>1.2</v>
      </c>
      <c r="O37" s="124">
        <v>1</v>
      </c>
      <c r="P37" s="124">
        <v>1</v>
      </c>
      <c r="Q37" s="124">
        <v>1.1</v>
      </c>
      <c r="R37" s="124">
        <v>1.9</v>
      </c>
      <c r="S37" s="124">
        <v>3.2</v>
      </c>
      <c r="T37" s="130">
        <v>5.8</v>
      </c>
      <c r="U37" s="137">
        <f aca="true" t="shared" si="10" ref="U37:U42">T37/C37</f>
        <v>19.333333333333332</v>
      </c>
      <c r="V37" s="125">
        <f aca="true" t="shared" si="11" ref="V37:V42">((T37-C37)/C37)</f>
        <v>18.333333333333336</v>
      </c>
      <c r="W37" s="2"/>
    </row>
    <row r="38" spans="1:23" ht="15">
      <c r="A38" s="7"/>
      <c r="B38" s="32" t="s">
        <v>52</v>
      </c>
      <c r="C38" s="107">
        <v>0.2</v>
      </c>
      <c r="D38" s="107">
        <v>0.2</v>
      </c>
      <c r="E38" s="107">
        <v>0.3</v>
      </c>
      <c r="F38" s="107">
        <v>0.4</v>
      </c>
      <c r="G38" s="107">
        <v>0.4</v>
      </c>
      <c r="H38" s="107">
        <v>0.4</v>
      </c>
      <c r="I38" s="107">
        <v>0.5</v>
      </c>
      <c r="J38" s="107">
        <v>0.9</v>
      </c>
      <c r="K38" s="107">
        <v>0.6</v>
      </c>
      <c r="L38" s="107">
        <v>0.6</v>
      </c>
      <c r="M38" s="107">
        <v>0.8</v>
      </c>
      <c r="N38" s="107">
        <v>0.8</v>
      </c>
      <c r="O38" s="107">
        <v>0.7</v>
      </c>
      <c r="P38" s="107">
        <v>0.6</v>
      </c>
      <c r="Q38" s="107">
        <v>0.8</v>
      </c>
      <c r="R38" s="107">
        <v>1.6</v>
      </c>
      <c r="S38" s="107">
        <v>3</v>
      </c>
      <c r="T38" s="108">
        <v>6.8</v>
      </c>
      <c r="U38" s="135">
        <f>T38/C38</f>
        <v>34</v>
      </c>
      <c r="V38" s="121">
        <f t="shared" si="11"/>
        <v>32.99999999999999</v>
      </c>
      <c r="W38" s="2"/>
    </row>
    <row r="39" spans="1:23" ht="15">
      <c r="A39" s="7"/>
      <c r="B39" s="34" t="s">
        <v>46</v>
      </c>
      <c r="C39" s="126">
        <v>0.3</v>
      </c>
      <c r="D39" s="126">
        <v>0.3</v>
      </c>
      <c r="E39" s="126">
        <v>0.4</v>
      </c>
      <c r="F39" s="126">
        <v>0.5</v>
      </c>
      <c r="G39" s="126">
        <v>0.6</v>
      </c>
      <c r="H39" s="126">
        <v>0.9</v>
      </c>
      <c r="I39" s="126">
        <v>0.8</v>
      </c>
      <c r="J39" s="126">
        <v>1</v>
      </c>
      <c r="K39" s="126">
        <v>1</v>
      </c>
      <c r="L39" s="126">
        <v>1.2</v>
      </c>
      <c r="M39" s="126">
        <v>1.4</v>
      </c>
      <c r="N39" s="126">
        <v>1.4</v>
      </c>
      <c r="O39" s="126">
        <v>1.3</v>
      </c>
      <c r="P39" s="126">
        <v>1.3</v>
      </c>
      <c r="Q39" s="126">
        <v>1.4</v>
      </c>
      <c r="R39" s="126">
        <v>2</v>
      </c>
      <c r="S39" s="126">
        <v>2.8</v>
      </c>
      <c r="T39" s="131">
        <v>4.6</v>
      </c>
      <c r="U39" s="138">
        <f t="shared" si="10"/>
        <v>15.333333333333332</v>
      </c>
      <c r="V39" s="127">
        <f t="shared" si="11"/>
        <v>14.333333333333334</v>
      </c>
      <c r="W39" s="2"/>
    </row>
    <row r="40" spans="1:23" ht="15">
      <c r="A40" s="7"/>
      <c r="B40" s="32" t="s">
        <v>47</v>
      </c>
      <c r="C40" s="122">
        <v>0.3</v>
      </c>
      <c r="D40" s="122">
        <v>0.3</v>
      </c>
      <c r="E40" s="122">
        <v>0.4</v>
      </c>
      <c r="F40" s="122">
        <v>0.6</v>
      </c>
      <c r="G40" s="122">
        <v>0.6</v>
      </c>
      <c r="H40" s="122">
        <v>0.7</v>
      </c>
      <c r="I40" s="122">
        <v>0.8</v>
      </c>
      <c r="J40" s="122">
        <v>1.1</v>
      </c>
      <c r="K40" s="122">
        <v>1</v>
      </c>
      <c r="L40" s="122">
        <v>1</v>
      </c>
      <c r="M40" s="122">
        <v>1.2</v>
      </c>
      <c r="N40" s="122">
        <v>1.3</v>
      </c>
      <c r="O40" s="122">
        <v>1.2</v>
      </c>
      <c r="P40" s="122">
        <v>1.1</v>
      </c>
      <c r="Q40" s="122">
        <v>1.3</v>
      </c>
      <c r="R40" s="122">
        <v>2.4</v>
      </c>
      <c r="S40" s="122">
        <v>4.2</v>
      </c>
      <c r="T40" s="132">
        <v>8.2</v>
      </c>
      <c r="U40" s="139">
        <f>T40/C40</f>
        <v>27.333333333333332</v>
      </c>
      <c r="V40" s="123">
        <f t="shared" si="11"/>
        <v>26.333333333333332</v>
      </c>
      <c r="W40" s="2"/>
    </row>
    <row r="41" spans="1:23" ht="15">
      <c r="A41" s="7"/>
      <c r="B41" s="32" t="s">
        <v>48</v>
      </c>
      <c r="C41" s="107">
        <v>0.1</v>
      </c>
      <c r="D41" s="107">
        <v>0.1</v>
      </c>
      <c r="E41" s="107">
        <v>0.2</v>
      </c>
      <c r="F41" s="107">
        <v>0.2</v>
      </c>
      <c r="G41" s="107">
        <v>0.1</v>
      </c>
      <c r="H41" s="107">
        <v>0.2</v>
      </c>
      <c r="I41" s="107">
        <v>0.2</v>
      </c>
      <c r="J41" s="107">
        <v>1</v>
      </c>
      <c r="K41" s="107">
        <v>0.2</v>
      </c>
      <c r="L41" s="107">
        <v>0.2</v>
      </c>
      <c r="M41" s="107">
        <v>0.3</v>
      </c>
      <c r="N41" s="107">
        <v>0.4</v>
      </c>
      <c r="O41" s="107">
        <v>0.3</v>
      </c>
      <c r="P41" s="107">
        <v>0.3</v>
      </c>
      <c r="Q41" s="107">
        <v>0.5</v>
      </c>
      <c r="R41" s="107">
        <v>1.1</v>
      </c>
      <c r="S41" s="107">
        <v>2.1</v>
      </c>
      <c r="T41" s="108">
        <v>5.6</v>
      </c>
      <c r="U41" s="135">
        <f>T41/C41</f>
        <v>55.99999999999999</v>
      </c>
      <c r="V41" s="121">
        <f t="shared" si="11"/>
        <v>55</v>
      </c>
      <c r="W41" s="2"/>
    </row>
    <row r="42" spans="1:23" ht="15">
      <c r="A42" s="7"/>
      <c r="B42" s="32" t="s">
        <v>49</v>
      </c>
      <c r="C42" s="109">
        <v>0.1</v>
      </c>
      <c r="D42" s="109">
        <v>0.1</v>
      </c>
      <c r="E42" s="109">
        <v>0.1</v>
      </c>
      <c r="F42" s="109">
        <v>0.2</v>
      </c>
      <c r="G42" s="109">
        <v>0.1</v>
      </c>
      <c r="H42" s="109">
        <v>0.2</v>
      </c>
      <c r="I42" s="109">
        <v>0.2</v>
      </c>
      <c r="J42" s="109">
        <v>0.3</v>
      </c>
      <c r="K42" s="109">
        <v>0.2</v>
      </c>
      <c r="L42" s="109">
        <v>0.2</v>
      </c>
      <c r="M42" s="109">
        <v>0.3</v>
      </c>
      <c r="N42" s="109">
        <v>0.2</v>
      </c>
      <c r="O42" s="109">
        <v>0.3</v>
      </c>
      <c r="P42" s="109">
        <v>0.3</v>
      </c>
      <c r="Q42" s="109">
        <v>0.3</v>
      </c>
      <c r="R42" s="109">
        <v>0.6</v>
      </c>
      <c r="S42" s="109">
        <v>0.9</v>
      </c>
      <c r="T42" s="110">
        <v>2.7</v>
      </c>
      <c r="U42" s="136">
        <f t="shared" si="10"/>
        <v>27</v>
      </c>
      <c r="V42" s="120">
        <f t="shared" si="11"/>
        <v>26</v>
      </c>
      <c r="W42" s="2"/>
    </row>
    <row r="43" spans="1:23" ht="15.75">
      <c r="A43" s="7"/>
      <c r="B43" s="158" t="s">
        <v>45</v>
      </c>
      <c r="C43" s="176">
        <v>0.7</v>
      </c>
      <c r="D43" s="176">
        <v>0.7</v>
      </c>
      <c r="E43" s="176">
        <v>0.6</v>
      </c>
      <c r="F43" s="176">
        <v>0.7</v>
      </c>
      <c r="G43" s="176">
        <v>0.7</v>
      </c>
      <c r="H43" s="176">
        <v>0.6</v>
      </c>
      <c r="I43" s="176">
        <v>0.7</v>
      </c>
      <c r="J43" s="176">
        <v>0.7</v>
      </c>
      <c r="K43" s="176">
        <v>0.8</v>
      </c>
      <c r="L43" s="176">
        <v>1</v>
      </c>
      <c r="M43" s="176">
        <v>1.1</v>
      </c>
      <c r="N43" s="176">
        <v>1</v>
      </c>
      <c r="O43" s="176">
        <v>1.4</v>
      </c>
      <c r="P43" s="176">
        <v>1.9</v>
      </c>
      <c r="Q43" s="176">
        <v>2.7</v>
      </c>
      <c r="R43" s="176">
        <v>3.4</v>
      </c>
      <c r="S43" s="176">
        <v>4.1</v>
      </c>
      <c r="T43" s="176">
        <v>4.9</v>
      </c>
      <c r="U43" s="159">
        <f>T43/C43</f>
        <v>7.000000000000001</v>
      </c>
      <c r="V43" s="160">
        <f>((T43-C43)/C43)</f>
        <v>6.000000000000001</v>
      </c>
      <c r="W43" s="2"/>
    </row>
    <row r="44" spans="1:23" ht="15">
      <c r="A44" s="5"/>
      <c r="B44" s="155" t="s">
        <v>0</v>
      </c>
      <c r="C44" s="156">
        <v>0.2</v>
      </c>
      <c r="D44" s="156">
        <v>0.2</v>
      </c>
      <c r="E44" s="156">
        <v>0.2</v>
      </c>
      <c r="F44" s="156">
        <v>0.2</v>
      </c>
      <c r="G44" s="156">
        <v>0.2</v>
      </c>
      <c r="H44" s="156">
        <v>0.2</v>
      </c>
      <c r="I44" s="156">
        <v>0.3</v>
      </c>
      <c r="J44" s="156">
        <v>0.2</v>
      </c>
      <c r="K44" s="156">
        <v>0.3</v>
      </c>
      <c r="L44" s="157">
        <v>0.4</v>
      </c>
      <c r="M44" s="157">
        <v>0.4</v>
      </c>
      <c r="N44" s="157">
        <v>0.4</v>
      </c>
      <c r="O44" s="157">
        <v>0.6</v>
      </c>
      <c r="P44" s="157">
        <v>0.8</v>
      </c>
      <c r="Q44" s="157">
        <v>1.2</v>
      </c>
      <c r="R44" s="157">
        <v>1.6</v>
      </c>
      <c r="S44" s="157">
        <v>2</v>
      </c>
      <c r="T44" s="154">
        <v>2.4</v>
      </c>
      <c r="U44" s="139">
        <f>T44/C44</f>
        <v>11.999999999999998</v>
      </c>
      <c r="V44" s="98">
        <f>((T44-C44)/C44)</f>
        <v>10.999999999999998</v>
      </c>
      <c r="W44" s="2"/>
    </row>
    <row r="45" spans="1:23" ht="15">
      <c r="A45" s="5"/>
      <c r="B45" s="119" t="s">
        <v>1</v>
      </c>
      <c r="C45" s="94">
        <v>1.2</v>
      </c>
      <c r="D45" s="94">
        <v>1.1</v>
      </c>
      <c r="E45" s="94">
        <v>1</v>
      </c>
      <c r="F45" s="94">
        <v>1.2</v>
      </c>
      <c r="G45" s="94">
        <v>1.2</v>
      </c>
      <c r="H45" s="94">
        <v>1.1</v>
      </c>
      <c r="I45" s="94">
        <v>1.1</v>
      </c>
      <c r="J45" s="94">
        <v>1.2</v>
      </c>
      <c r="K45" s="94">
        <v>1.3</v>
      </c>
      <c r="L45" s="89">
        <v>1.6</v>
      </c>
      <c r="M45" s="89">
        <v>1.8</v>
      </c>
      <c r="N45" s="89">
        <v>1.6</v>
      </c>
      <c r="O45" s="89">
        <v>2.3</v>
      </c>
      <c r="P45" s="89">
        <v>3.1</v>
      </c>
      <c r="Q45" s="89">
        <v>4.2</v>
      </c>
      <c r="R45" s="89">
        <v>5.2</v>
      </c>
      <c r="S45" s="89">
        <v>6.3</v>
      </c>
      <c r="T45" s="90">
        <v>7.5</v>
      </c>
      <c r="U45" s="136">
        <f aca="true" t="shared" si="12" ref="U45:U51">T45/C45</f>
        <v>6.25</v>
      </c>
      <c r="V45" s="95">
        <f aca="true" t="shared" si="13" ref="V45:V51">((T45-C45)/C45)</f>
        <v>5.25</v>
      </c>
      <c r="W45" s="2"/>
    </row>
    <row r="46" spans="1:23" ht="15">
      <c r="A46" s="10"/>
      <c r="B46" s="100" t="s">
        <v>51</v>
      </c>
      <c r="C46" s="147">
        <v>0.9</v>
      </c>
      <c r="D46" s="147">
        <v>0.8</v>
      </c>
      <c r="E46" s="147">
        <v>0.8</v>
      </c>
      <c r="F46" s="147">
        <v>1</v>
      </c>
      <c r="G46" s="147">
        <v>0.9</v>
      </c>
      <c r="H46" s="147">
        <v>0.8</v>
      </c>
      <c r="I46" s="147">
        <v>0.9</v>
      </c>
      <c r="J46" s="147">
        <v>0.9</v>
      </c>
      <c r="K46" s="147">
        <v>1</v>
      </c>
      <c r="L46" s="147">
        <v>1.3</v>
      </c>
      <c r="M46" s="147">
        <v>1.3</v>
      </c>
      <c r="N46" s="147">
        <v>1.3</v>
      </c>
      <c r="O46" s="147">
        <v>1.8</v>
      </c>
      <c r="P46" s="147">
        <v>2.3</v>
      </c>
      <c r="Q46" s="147">
        <v>3.2</v>
      </c>
      <c r="R46" s="147">
        <v>3.9</v>
      </c>
      <c r="S46" s="147">
        <v>4.6</v>
      </c>
      <c r="T46" s="148">
        <v>5.6</v>
      </c>
      <c r="U46" s="137">
        <f t="shared" si="12"/>
        <v>6.222222222222221</v>
      </c>
      <c r="V46" s="103">
        <f t="shared" si="13"/>
        <v>5.222222222222221</v>
      </c>
      <c r="W46" s="70"/>
    </row>
    <row r="47" spans="1:23" ht="15">
      <c r="A47" s="10"/>
      <c r="B47" s="32" t="s">
        <v>52</v>
      </c>
      <c r="C47" s="91">
        <v>0.6</v>
      </c>
      <c r="D47" s="91">
        <v>0.5</v>
      </c>
      <c r="E47" s="91">
        <v>0.5</v>
      </c>
      <c r="F47" s="91">
        <v>0.6</v>
      </c>
      <c r="G47" s="91">
        <v>0.6</v>
      </c>
      <c r="H47" s="91">
        <v>0.6</v>
      </c>
      <c r="I47" s="91">
        <v>0.5</v>
      </c>
      <c r="J47" s="91">
        <v>0.5</v>
      </c>
      <c r="K47" s="91">
        <v>0.6</v>
      </c>
      <c r="L47" s="91">
        <v>0.8</v>
      </c>
      <c r="M47" s="91">
        <v>0.8</v>
      </c>
      <c r="N47" s="91">
        <v>0.8</v>
      </c>
      <c r="O47" s="91">
        <v>1.2</v>
      </c>
      <c r="P47" s="91">
        <v>1.6</v>
      </c>
      <c r="Q47" s="91">
        <v>2.3</v>
      </c>
      <c r="R47" s="91">
        <v>3.1</v>
      </c>
      <c r="S47" s="91">
        <v>4</v>
      </c>
      <c r="T47" s="133">
        <v>4.5</v>
      </c>
      <c r="U47" s="135">
        <f t="shared" si="12"/>
        <v>7.5</v>
      </c>
      <c r="V47" s="87">
        <f t="shared" si="13"/>
        <v>6.5</v>
      </c>
      <c r="W47" s="70"/>
    </row>
    <row r="48" spans="1:23" ht="15">
      <c r="A48" s="10"/>
      <c r="B48" s="34" t="s">
        <v>46</v>
      </c>
      <c r="C48" s="128">
        <v>0.2</v>
      </c>
      <c r="D48" s="128">
        <v>0.2</v>
      </c>
      <c r="E48" s="128">
        <v>0.2</v>
      </c>
      <c r="F48" s="128">
        <v>0.2</v>
      </c>
      <c r="G48" s="128">
        <v>0.2</v>
      </c>
      <c r="H48" s="128">
        <v>0.2</v>
      </c>
      <c r="I48" s="128">
        <v>0.2</v>
      </c>
      <c r="J48" s="128">
        <v>0.2</v>
      </c>
      <c r="K48" s="128">
        <v>0.3</v>
      </c>
      <c r="L48" s="128">
        <v>0.4</v>
      </c>
      <c r="M48" s="128">
        <v>0.5</v>
      </c>
      <c r="N48" s="128">
        <v>0.4</v>
      </c>
      <c r="O48" s="128">
        <v>0.7</v>
      </c>
      <c r="P48" s="128">
        <v>1</v>
      </c>
      <c r="Q48" s="128">
        <v>1.5</v>
      </c>
      <c r="R48" s="128">
        <v>2.1</v>
      </c>
      <c r="S48" s="128">
        <v>2.7</v>
      </c>
      <c r="T48" s="134">
        <v>3.2</v>
      </c>
      <c r="U48" s="138">
        <f t="shared" si="12"/>
        <v>16</v>
      </c>
      <c r="V48" s="106">
        <f t="shared" si="13"/>
        <v>15</v>
      </c>
      <c r="W48" s="70"/>
    </row>
    <row r="49" spans="1:23" ht="15">
      <c r="A49" s="10"/>
      <c r="B49" s="32" t="s">
        <v>47</v>
      </c>
      <c r="C49" s="149">
        <v>0.7</v>
      </c>
      <c r="D49" s="149">
        <v>0.6</v>
      </c>
      <c r="E49" s="149">
        <v>0.6</v>
      </c>
      <c r="F49" s="149">
        <v>0.7</v>
      </c>
      <c r="G49" s="149">
        <v>0.7</v>
      </c>
      <c r="H49" s="149">
        <v>0.7</v>
      </c>
      <c r="I49" s="149">
        <v>0.7</v>
      </c>
      <c r="J49" s="149">
        <v>0.8</v>
      </c>
      <c r="K49" s="149">
        <v>0.9</v>
      </c>
      <c r="L49" s="149">
        <v>1.2</v>
      </c>
      <c r="M49" s="149">
        <v>1.3</v>
      </c>
      <c r="N49" s="149">
        <v>1.2</v>
      </c>
      <c r="O49" s="149">
        <v>1.8</v>
      </c>
      <c r="P49" s="149">
        <v>2.5</v>
      </c>
      <c r="Q49" s="149">
        <v>3.4</v>
      </c>
      <c r="R49" s="149">
        <v>4.4</v>
      </c>
      <c r="S49" s="149">
        <v>5.4</v>
      </c>
      <c r="T49" s="150">
        <v>6.3</v>
      </c>
      <c r="U49" s="139">
        <f t="shared" si="12"/>
        <v>9</v>
      </c>
      <c r="V49" s="98">
        <f t="shared" si="13"/>
        <v>8</v>
      </c>
      <c r="W49" s="2"/>
    </row>
    <row r="50" spans="1:23" ht="15">
      <c r="A50" s="10"/>
      <c r="B50" s="32" t="s">
        <v>48</v>
      </c>
      <c r="C50" s="91">
        <v>0.8</v>
      </c>
      <c r="D50" s="91">
        <v>0.9</v>
      </c>
      <c r="E50" s="91">
        <v>0.8</v>
      </c>
      <c r="F50" s="91">
        <v>0.9</v>
      </c>
      <c r="G50" s="91">
        <v>0.8</v>
      </c>
      <c r="H50" s="91">
        <v>0.6</v>
      </c>
      <c r="I50" s="91">
        <v>0.8</v>
      </c>
      <c r="J50" s="91">
        <v>0.7</v>
      </c>
      <c r="K50" s="91">
        <v>0.8</v>
      </c>
      <c r="L50" s="91">
        <v>0.8</v>
      </c>
      <c r="M50" s="91">
        <v>0.9</v>
      </c>
      <c r="N50" s="91">
        <v>0.8</v>
      </c>
      <c r="O50" s="91">
        <v>1</v>
      </c>
      <c r="P50" s="91">
        <v>1.3</v>
      </c>
      <c r="Q50" s="91">
        <v>2</v>
      </c>
      <c r="R50" s="91">
        <v>2.5</v>
      </c>
      <c r="S50" s="91">
        <v>3.1</v>
      </c>
      <c r="T50" s="133">
        <v>4.5</v>
      </c>
      <c r="U50" s="135">
        <f t="shared" si="12"/>
        <v>5.625</v>
      </c>
      <c r="V50" s="87">
        <f t="shared" si="13"/>
        <v>4.625</v>
      </c>
      <c r="W50" s="2"/>
    </row>
    <row r="51" spans="1:23" ht="15">
      <c r="A51" s="88"/>
      <c r="B51" s="99" t="s">
        <v>49</v>
      </c>
      <c r="C51" s="151">
        <v>1.1</v>
      </c>
      <c r="D51" s="151">
        <v>0.9</v>
      </c>
      <c r="E51" s="151">
        <v>0.9</v>
      </c>
      <c r="F51" s="151">
        <v>1</v>
      </c>
      <c r="G51" s="151">
        <v>1</v>
      </c>
      <c r="H51" s="151">
        <v>0.7</v>
      </c>
      <c r="I51" s="151">
        <v>0.8</v>
      </c>
      <c r="J51" s="151">
        <v>0.8</v>
      </c>
      <c r="K51" s="151">
        <v>0.8</v>
      </c>
      <c r="L51" s="151">
        <v>1</v>
      </c>
      <c r="M51" s="151">
        <v>1</v>
      </c>
      <c r="N51" s="151">
        <v>0.8</v>
      </c>
      <c r="O51" s="151">
        <v>1</v>
      </c>
      <c r="P51" s="151">
        <v>1.3</v>
      </c>
      <c r="Q51" s="151">
        <v>1.6</v>
      </c>
      <c r="R51" s="151">
        <v>1.9</v>
      </c>
      <c r="S51" s="151">
        <v>2.3</v>
      </c>
      <c r="T51" s="152">
        <v>2.8</v>
      </c>
      <c r="U51" s="140">
        <f t="shared" si="12"/>
        <v>2.545454545454545</v>
      </c>
      <c r="V51" s="129">
        <f t="shared" si="13"/>
        <v>1.5454545454545452</v>
      </c>
      <c r="W51" s="88"/>
    </row>
    <row r="52" spans="1:23" ht="15">
      <c r="A52" s="88"/>
      <c r="B52" s="88"/>
      <c r="C52" s="88"/>
      <c r="D52" s="88"/>
      <c r="E52" s="88"/>
      <c r="F52" s="88"/>
      <c r="G52" s="88"/>
      <c r="H52" s="88"/>
      <c r="I52" s="88"/>
      <c r="J52" s="88"/>
      <c r="K52" s="88"/>
      <c r="L52" s="88"/>
      <c r="M52" s="88"/>
      <c r="N52" s="88"/>
      <c r="O52" s="88"/>
      <c r="P52" s="88"/>
      <c r="Q52" s="88"/>
      <c r="R52" s="88"/>
      <c r="S52" s="88"/>
      <c r="T52" s="88"/>
      <c r="U52" s="88"/>
      <c r="V52" s="88"/>
      <c r="W52" s="88"/>
    </row>
    <row r="53" spans="1:23" ht="15">
      <c r="A53" s="88"/>
      <c r="B53" s="88"/>
      <c r="C53" s="88"/>
      <c r="D53" s="88"/>
      <c r="E53" s="88"/>
      <c r="F53" s="88"/>
      <c r="G53" s="88"/>
      <c r="H53" s="88"/>
      <c r="I53" s="88"/>
      <c r="J53" s="88"/>
      <c r="K53" s="88"/>
      <c r="L53" s="88"/>
      <c r="M53" s="88"/>
      <c r="N53" s="88"/>
      <c r="O53" s="88"/>
      <c r="P53" s="88"/>
      <c r="Q53" s="88"/>
      <c r="R53" s="88"/>
      <c r="S53" s="88"/>
      <c r="T53" s="88"/>
      <c r="U53" s="88"/>
      <c r="V53" s="88"/>
      <c r="W53" s="88"/>
    </row>
    <row r="54" spans="1:23" ht="17.25">
      <c r="A54" s="5"/>
      <c r="B54" s="69" t="s">
        <v>53</v>
      </c>
      <c r="C54" s="88"/>
      <c r="D54" s="88"/>
      <c r="E54" s="88"/>
      <c r="F54" s="88"/>
      <c r="G54" s="88"/>
      <c r="H54" s="88"/>
      <c r="I54" s="88"/>
      <c r="J54" s="88"/>
      <c r="K54" s="88"/>
      <c r="L54" s="88"/>
      <c r="M54" s="88"/>
      <c r="N54" s="88"/>
      <c r="O54" s="88"/>
      <c r="P54" s="88"/>
      <c r="Q54" s="88"/>
      <c r="R54" s="88"/>
      <c r="S54" s="88"/>
      <c r="T54" s="88"/>
      <c r="U54" s="88"/>
      <c r="V54" s="88"/>
      <c r="W54" s="88"/>
    </row>
    <row r="55" spans="1:23" ht="17.25">
      <c r="A55" s="5"/>
      <c r="B55" s="69" t="s">
        <v>55</v>
      </c>
      <c r="C55" s="88"/>
      <c r="D55" s="88"/>
      <c r="E55" s="88"/>
      <c r="F55" s="88"/>
      <c r="G55" s="88"/>
      <c r="H55" s="88"/>
      <c r="I55" s="88"/>
      <c r="J55" s="88"/>
      <c r="K55" s="88"/>
      <c r="L55" s="88"/>
      <c r="M55" s="88"/>
      <c r="N55" s="88"/>
      <c r="O55" s="88"/>
      <c r="P55" s="88"/>
      <c r="Q55" s="88"/>
      <c r="R55" s="88"/>
      <c r="S55" s="88"/>
      <c r="T55" s="88"/>
      <c r="U55" s="88"/>
      <c r="V55" s="88"/>
      <c r="W55" s="88"/>
    </row>
    <row r="56" spans="1:23" ht="17.25">
      <c r="A56" s="5"/>
      <c r="B56" s="49" t="s">
        <v>56</v>
      </c>
      <c r="C56" s="88"/>
      <c r="D56" s="88"/>
      <c r="E56" s="88"/>
      <c r="F56" s="88"/>
      <c r="G56" s="88"/>
      <c r="H56" s="88"/>
      <c r="I56" s="88"/>
      <c r="J56" s="88"/>
      <c r="K56" s="88"/>
      <c r="L56" s="88"/>
      <c r="M56" s="88"/>
      <c r="N56" s="88"/>
      <c r="O56" s="88"/>
      <c r="P56" s="88"/>
      <c r="Q56" s="88"/>
      <c r="R56" s="88"/>
      <c r="S56" s="88"/>
      <c r="T56" s="88"/>
      <c r="U56" s="88"/>
      <c r="V56" s="88"/>
      <c r="W56" s="88"/>
    </row>
    <row r="57" spans="1:23" ht="17.25">
      <c r="A57" s="88"/>
      <c r="B57" s="69" t="s">
        <v>54</v>
      </c>
      <c r="C57" s="88"/>
      <c r="D57" s="88"/>
      <c r="E57" s="88"/>
      <c r="F57" s="88"/>
      <c r="G57" s="88"/>
      <c r="H57" s="88"/>
      <c r="I57" s="88"/>
      <c r="J57" s="88"/>
      <c r="K57" s="88"/>
      <c r="L57" s="88"/>
      <c r="M57" s="88"/>
      <c r="N57" s="88"/>
      <c r="O57" s="88"/>
      <c r="P57" s="88"/>
      <c r="Q57" s="88"/>
      <c r="R57" s="88"/>
      <c r="S57" s="88"/>
      <c r="T57" s="88"/>
      <c r="U57" s="88"/>
      <c r="V57" s="88"/>
      <c r="W57" s="88"/>
    </row>
    <row r="58" spans="1:23" ht="15">
      <c r="A58" s="88"/>
      <c r="B58" s="88"/>
      <c r="C58" s="88"/>
      <c r="D58" s="88"/>
      <c r="E58" s="88"/>
      <c r="F58" s="88"/>
      <c r="G58" s="88"/>
      <c r="H58" s="88"/>
      <c r="I58" s="88"/>
      <c r="J58" s="88"/>
      <c r="K58" s="88"/>
      <c r="L58" s="88"/>
      <c r="M58" s="88"/>
      <c r="N58" s="88"/>
      <c r="O58" s="88"/>
      <c r="P58" s="88"/>
      <c r="Q58" s="88"/>
      <c r="R58" s="88"/>
      <c r="S58" s="88"/>
      <c r="T58" s="88"/>
      <c r="U58" s="88"/>
      <c r="V58" s="88"/>
      <c r="W58" s="88"/>
    </row>
  </sheetData>
  <mergeCells count="1">
    <mergeCell ref="Q1:S5"/>
  </mergeCells>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9bf8e28b-92b8-4beb-a82c-0707e345e2a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9D835D3EF9F74E94ADF3F9C4F62377" ma:contentTypeVersion="1" ma:contentTypeDescription="Create a new document." ma:contentTypeScope="" ma:versionID="fcd6153d1a652550460aed76786820ef">
  <xsd:schema xmlns:xsd="http://www.w3.org/2001/XMLSchema" xmlns:xs="http://www.w3.org/2001/XMLSchema" xmlns:p="http://schemas.microsoft.com/office/2006/metadata/properties" xmlns:ns2="9bf8e28b-92b8-4beb-a82c-0707e345e2a5" targetNamespace="http://schemas.microsoft.com/office/2006/metadata/properties" ma:root="true" ma:fieldsID="c1a31aa93d81a3bf76d7ff8ec561dcc0" ns2:_="">
    <xsd:import namespace="9bf8e28b-92b8-4beb-a82c-0707e345e2a5"/>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8e28b-92b8-4beb-a82c-0707e345e2a5" elementFormDefault="qualified">
    <xsd:import namespace="http://schemas.microsoft.com/office/2006/documentManagement/types"/>
    <xsd:import namespace="http://schemas.microsoft.com/office/infopath/2007/PartnerControls"/>
    <xsd:element name="Category" ma:index="8" nillable="true" ma:displayName="Category" ma:internalName="Category">
      <xsd:complexType>
        <xsd:complexContent>
          <xsd:extension base="dms:MultiChoice">
            <xsd:sequence>
              <xsd:element name="Value" maxOccurs="unbounded" minOccurs="0" nillable="true">
                <xsd:simpleType>
                  <xsd:restriction base="dms:Choice">
                    <xsd:enumeration value="Training - Research"/>
                    <xsd:enumeration value="Writing Resources - Style Guid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3462C-5F4B-4A2E-958A-97BB80022332}">
  <ds:schemaRef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9bf8e28b-92b8-4beb-a82c-0707e345e2a5"/>
    <ds:schemaRef ds:uri="http://www.w3.org/XML/1998/namespace"/>
    <ds:schemaRef ds:uri="http://purl.org/dc/dcmitype/"/>
  </ds:schemaRefs>
</ds:datastoreItem>
</file>

<file path=customXml/itemProps2.xml><?xml version="1.0" encoding="utf-8"?>
<ds:datastoreItem xmlns:ds="http://schemas.openxmlformats.org/officeDocument/2006/customXml" ds:itemID="{F81B3477-1979-409E-ADD4-235CA6BA3CD1}">
  <ds:schemaRefs>
    <ds:schemaRef ds:uri="http://schemas.microsoft.com/sharepoint/v3/contenttype/forms"/>
  </ds:schemaRefs>
</ds:datastoreItem>
</file>

<file path=customXml/itemProps3.xml><?xml version="1.0" encoding="utf-8"?>
<ds:datastoreItem xmlns:ds="http://schemas.openxmlformats.org/officeDocument/2006/customXml" ds:itemID="{BBDDE7D3-8B87-47E6-BEF1-B0076D046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8e28b-92b8-4beb-a82c-0707e345e2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Cotto, Jessica (NIH/NIDA) [E]</dc:creator>
  <cp:keywords/>
  <dc:description/>
  <cp:lastModifiedBy>Cotto, Jessica (NIH/NIDA) [E]</cp:lastModifiedBy>
  <cp:lastPrinted>2014-10-08T14:45:08Z</cp:lastPrinted>
  <dcterms:created xsi:type="dcterms:W3CDTF">2014-07-24T15:19:03Z</dcterms:created>
  <dcterms:modified xsi:type="dcterms:W3CDTF">2018-08-07T19:17:43Z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0x010100279D835D3EF9F74E94ADF3F9C4F62377</vt:lpwstr>
  </property>
</Properties>
</file>